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5 году\район\Годовой отчет за 2024 год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H57" i="4" l="1"/>
  <c r="G57" i="4"/>
  <c r="G55" i="4"/>
  <c r="G41" i="4"/>
  <c r="H40" i="4"/>
  <c r="G40" i="4"/>
  <c r="H37" i="4"/>
  <c r="G37" i="4"/>
  <c r="H29" i="4"/>
  <c r="H30" i="4"/>
  <c r="G31" i="4"/>
  <c r="G32" i="4"/>
  <c r="G33" i="4"/>
  <c r="G34" i="4"/>
  <c r="G35" i="4"/>
  <c r="G30" i="4"/>
  <c r="H28" i="4"/>
  <c r="G28" i="4"/>
  <c r="H24" i="4"/>
  <c r="H25" i="4"/>
  <c r="H26" i="4"/>
  <c r="H23" i="4"/>
  <c r="G24" i="4"/>
  <c r="G25" i="4"/>
  <c r="G26" i="4"/>
  <c r="G23" i="4"/>
  <c r="H18" i="4"/>
  <c r="H19" i="4"/>
  <c r="H20" i="4"/>
  <c r="H21" i="4"/>
  <c r="H17" i="4"/>
  <c r="G18" i="4"/>
  <c r="G19" i="4"/>
  <c r="G20" i="4"/>
  <c r="G21" i="4"/>
  <c r="G17" i="4"/>
  <c r="G16" i="4"/>
  <c r="H13" i="4"/>
  <c r="G13" i="4"/>
  <c r="H7" i="4"/>
  <c r="H8" i="4"/>
  <c r="H9" i="4"/>
  <c r="H10" i="4"/>
  <c r="H12" i="4"/>
  <c r="H6" i="4"/>
  <c r="G12" i="4"/>
  <c r="G7" i="4"/>
  <c r="G8" i="4"/>
  <c r="G9" i="4"/>
  <c r="G10" i="4"/>
  <c r="G11" i="4"/>
  <c r="G5" i="4"/>
  <c r="G6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" i="4"/>
  <c r="D54" i="4" l="1"/>
  <c r="E54" i="4"/>
  <c r="C54" i="4"/>
  <c r="H15" i="4" l="1"/>
  <c r="H47" i="4"/>
  <c r="G51" i="4"/>
  <c r="E49" i="4" l="1"/>
  <c r="D49" i="4"/>
  <c r="G47" i="4"/>
  <c r="E44" i="4"/>
  <c r="D44" i="4"/>
  <c r="G46" i="4"/>
  <c r="C44" i="4" l="1"/>
  <c r="H44" i="4" s="1"/>
  <c r="D13" i="4"/>
  <c r="D5" i="4"/>
  <c r="E5" i="4"/>
  <c r="C52" i="4"/>
  <c r="C49" i="4"/>
  <c r="C39" i="4"/>
  <c r="C36" i="4"/>
  <c r="C29" i="4"/>
  <c r="C27" i="4"/>
  <c r="C22" i="4"/>
  <c r="C16" i="4"/>
  <c r="C13" i="4"/>
  <c r="C5" i="4"/>
  <c r="G44" i="4" l="1"/>
  <c r="C57" i="4"/>
  <c r="H33" i="4" l="1"/>
  <c r="H14" i="4" l="1"/>
  <c r="G14" i="4"/>
  <c r="E13" i="4"/>
  <c r="H56" i="4" l="1"/>
  <c r="H45" i="4"/>
  <c r="H32" i="4"/>
  <c r="E27" i="4"/>
  <c r="D27" i="4"/>
  <c r="G27" i="4" l="1"/>
  <c r="H27" i="4"/>
  <c r="G56" i="4"/>
  <c r="E36" i="4"/>
  <c r="G45" i="4"/>
  <c r="E29" i="4"/>
  <c r="D29" i="4"/>
  <c r="E52" i="4"/>
  <c r="E39" i="4"/>
  <c r="E22" i="4"/>
  <c r="E16" i="4"/>
  <c r="H31" i="4"/>
  <c r="H34" i="4"/>
  <c r="H35" i="4"/>
  <c r="H38" i="4"/>
  <c r="H41" i="4"/>
  <c r="H42" i="4"/>
  <c r="H48" i="4"/>
  <c r="H50" i="4"/>
  <c r="H53" i="4"/>
  <c r="H55" i="4"/>
  <c r="G15" i="4"/>
  <c r="G38" i="4"/>
  <c r="G42" i="4"/>
  <c r="G43" i="4"/>
  <c r="G48" i="4"/>
  <c r="G50" i="4"/>
  <c r="G53" i="4"/>
  <c r="D52" i="4"/>
  <c r="D39" i="4"/>
  <c r="D36" i="4"/>
  <c r="D22" i="4"/>
  <c r="D16" i="4"/>
  <c r="H16" i="4" l="1"/>
  <c r="D57" i="4"/>
  <c r="E57" i="4"/>
  <c r="G49" i="4"/>
  <c r="H52" i="4"/>
  <c r="G54" i="4"/>
  <c r="H36" i="4"/>
  <c r="G22" i="4"/>
  <c r="H39" i="4"/>
  <c r="H54" i="4"/>
  <c r="G52" i="4"/>
  <c r="H49" i="4"/>
  <c r="G39" i="4"/>
  <c r="G36" i="4"/>
  <c r="G29" i="4"/>
  <c r="H22" i="4"/>
  <c r="H5" i="4"/>
</calcChain>
</file>

<file path=xl/sharedStrings.xml><?xml version="1.0" encoding="utf-8"?>
<sst xmlns="http://schemas.openxmlformats.org/spreadsheetml/2006/main" count="116" uniqueCount="116">
  <si>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</si>
  <si>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</si>
  <si>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</si>
  <si>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</si>
  <si>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</si>
  <si>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</si>
  <si>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</si>
  <si>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</si>
  <si>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</si>
  <si>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</si>
  <si>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</si>
  <si>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</si>
  <si>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</si>
  <si>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</si>
  <si>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</si>
  <si>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</si>
  <si>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</si>
  <si>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</si>
  <si>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</si>
  <si>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</si>
  <si>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</si>
  <si>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</si>
  <si>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</si>
  <si>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</si>
  <si>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</si>
  <si>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</si>
  <si>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</si>
  <si>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</si>
  <si>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</si>
  <si>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</si>
  <si>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</si>
  <si>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</si>
  <si>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</si>
  <si>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</si>
  <si>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</si>
  <si>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</si>
  <si>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</si>
  <si>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</si>
  <si>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</si>
  <si>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</si>
  <si>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</si>
  <si>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</si>
  <si>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</si>
  <si>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</si>
  <si>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</si>
  <si>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</si>
  <si>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</si>
  <si>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</si>
  <si>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</si>
  <si>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</si>
  <si>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</si>
  <si>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</si>
  <si>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</si>
  <si>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</si>
  <si>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</si>
  <si>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</si>
  <si>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</si>
  <si>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</si>
  <si>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</si>
  <si>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</si>
  <si>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</si>
  <si>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</si>
  <si>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</si>
  <si>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</si>
  <si>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</si>
  <si>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</si>
  <si>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</si>
  <si>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</si>
  <si>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</si>
  <si>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</si>
  <si>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</si>
  <si>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</si>
  <si>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</si>
  <si>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</si>
  <si>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</si>
  <si>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</si>
  <si>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</si>
  <si>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</si>
  <si>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</si>
  <si>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</si>
  <si>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</si>
  <si>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</si>
  <si>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</si>
  <si>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</si>
  <si>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</si>
  <si>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</si>
  <si>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</si>
  <si>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</si>
  <si>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</si>
  <si>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</si>
  <si>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</si>
  <si>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</si>
  <si>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</si>
  <si>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</si>
  <si>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</si>
  <si>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</si>
  <si>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</si>
  <si>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</si>
  <si>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</si>
  <si>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</si>
  <si>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</si>
  <si>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</si>
  <si>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</si>
  <si>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</si>
  <si>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1103</t>
  </si>
  <si>
    <t>Спорт высших достижений</t>
  </si>
  <si>
    <t>План на 2024 год</t>
  </si>
  <si>
    <t>% исполнения к  плану 2024 года</t>
  </si>
  <si>
    <t>1102</t>
  </si>
  <si>
    <t>Массовый спорт</t>
  </si>
  <si>
    <t>1204</t>
  </si>
  <si>
    <t>Другие вопросы в области средств массовой информации</t>
  </si>
  <si>
    <t>Исполнение по расходам бюджета Балаковского муниципального района за 2024 год</t>
  </si>
  <si>
    <t>Исполнение за 2023 год</t>
  </si>
  <si>
    <t xml:space="preserve">Исполнение за  2024 год </t>
  </si>
  <si>
    <t>Изменения к исполнению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</si>
</sst>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58" sqref="H58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112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113</v>
      </c>
      <c r="D3" s="24" t="s">
        <v>106</v>
      </c>
      <c r="E3" s="24" t="s">
        <v>114</v>
      </c>
      <c r="F3" s="23" t="s">
        <v>107</v>
      </c>
      <c r="G3" s="23" t="s">
        <v>115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398330.2</v>
      </c>
      <c r="D5" s="5">
        <f t="shared" ref="D5:E5" si="0">SUM(D6:D12)</f>
        <v>463724</v>
      </c>
      <c r="E5" s="5">
        <f t="shared" si="0"/>
        <v>438984.7</v>
      </c>
      <c r="F5" s="5">
        <f>E5/D5%</f>
        <v>94.665080953325699</v>
      </c>
      <c r="G5" s="5">
        <f>E5-C5</f>
        <v>40654.5</v>
      </c>
      <c r="H5" s="5">
        <f>E5/C5%</f>
        <v>110.20623091093771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3325</v>
      </c>
      <c r="D6" s="8">
        <v>4777.5</v>
      </c>
      <c r="E6" s="8">
        <v>4534.8</v>
      </c>
      <c r="F6" s="10">
        <f t="shared" ref="F6:F57" si="1">E6/D6%</f>
        <v>94.919937205651493</v>
      </c>
      <c r="G6" s="10">
        <f>E6-C6</f>
        <v>1209.8000000000002</v>
      </c>
      <c r="H6" s="7">
        <f>E6/C6%</f>
        <v>136.38496240601503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5359.2</v>
      </c>
      <c r="D7" s="8">
        <v>6548.1</v>
      </c>
      <c r="E7" s="8">
        <v>5812.9</v>
      </c>
      <c r="F7" s="10">
        <f t="shared" si="1"/>
        <v>88.772315633542533</v>
      </c>
      <c r="G7" s="10">
        <f t="shared" ref="G7:G12" si="2">E7-C7</f>
        <v>453.69999999999982</v>
      </c>
      <c r="H7" s="7">
        <f t="shared" ref="H7:H12" si="3">E7/C7%</f>
        <v>108.465815793402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130975.6</v>
      </c>
      <c r="D8" s="8">
        <v>146700.4</v>
      </c>
      <c r="E8" s="8">
        <v>140615.1</v>
      </c>
      <c r="F8" s="10">
        <f t="shared" si="1"/>
        <v>95.851885884428413</v>
      </c>
      <c r="G8" s="10">
        <f t="shared" si="2"/>
        <v>9639.5</v>
      </c>
      <c r="H8" s="7">
        <f t="shared" si="3"/>
        <v>107.3597677735395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21.6</v>
      </c>
      <c r="D9" s="8">
        <v>14.9</v>
      </c>
      <c r="E9" s="8">
        <v>14.9</v>
      </c>
      <c r="F9" s="10">
        <f t="shared" si="1"/>
        <v>100</v>
      </c>
      <c r="G9" s="10">
        <f t="shared" si="2"/>
        <v>-6.7000000000000011</v>
      </c>
      <c r="H9" s="7">
        <f t="shared" si="3"/>
        <v>68.981481481481481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62943</v>
      </c>
      <c r="D10" s="8">
        <v>74561.8</v>
      </c>
      <c r="E10" s="8">
        <v>69761.2</v>
      </c>
      <c r="F10" s="10">
        <f t="shared" si="1"/>
        <v>93.56158247252614</v>
      </c>
      <c r="G10" s="10">
        <f t="shared" si="2"/>
        <v>6818.1999999999971</v>
      </c>
      <c r="H10" s="7">
        <f t="shared" si="3"/>
        <v>110.83234037144719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850.8</v>
      </c>
      <c r="E11" s="8"/>
      <c r="F11" s="10">
        <f t="shared" si="1"/>
        <v>0</v>
      </c>
      <c r="G11" s="10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195705.8</v>
      </c>
      <c r="D12" s="8">
        <v>230270.5</v>
      </c>
      <c r="E12" s="8">
        <v>218245.8</v>
      </c>
      <c r="F12" s="10">
        <f t="shared" si="1"/>
        <v>94.778011078275327</v>
      </c>
      <c r="G12" s="10">
        <f t="shared" si="2"/>
        <v>22540</v>
      </c>
      <c r="H12" s="7">
        <f t="shared" si="3"/>
        <v>111.51728768386016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4">C14+C15</f>
        <v>22383</v>
      </c>
      <c r="D13" s="5">
        <f>D14+D15</f>
        <v>25523.5</v>
      </c>
      <c r="E13" s="5">
        <f t="shared" ref="E13" si="5">E14+E15</f>
        <v>24624</v>
      </c>
      <c r="F13" s="5">
        <f t="shared" si="1"/>
        <v>96.475796814700175</v>
      </c>
      <c r="G13" s="5">
        <f>E13-C13</f>
        <v>2241</v>
      </c>
      <c r="H13" s="9">
        <f>E13/C13%</f>
        <v>110.01206272617611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5" t="e">
        <f t="shared" si="1"/>
        <v>#DIV/0!</v>
      </c>
      <c r="G14" s="7">
        <f t="shared" ref="G6:G57" si="6">E14-C14</f>
        <v>0</v>
      </c>
      <c r="H14" s="7" t="e">
        <f t="shared" ref="H6:H57" si="7">E14/C14%</f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22383</v>
      </c>
      <c r="D15" s="8">
        <v>25523.5</v>
      </c>
      <c r="E15" s="8">
        <v>24624</v>
      </c>
      <c r="F15" s="10">
        <f t="shared" si="1"/>
        <v>96.475796814700175</v>
      </c>
      <c r="G15" s="7">
        <f t="shared" si="6"/>
        <v>2241</v>
      </c>
      <c r="H15" s="7">
        <f t="shared" si="7"/>
        <v>110.01206272617611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SUM(C17:C21)</f>
        <v>302791.7</v>
      </c>
      <c r="D16" s="5">
        <f>SUM(D17:D21)</f>
        <v>329074.60000000003</v>
      </c>
      <c r="E16" s="5">
        <f>SUM(E17:E21)</f>
        <v>315009.5</v>
      </c>
      <c r="F16" s="5">
        <f t="shared" si="1"/>
        <v>95.725862767895165</v>
      </c>
      <c r="G16" s="5">
        <f>E16-C16</f>
        <v>12217.799999999988</v>
      </c>
      <c r="H16" s="9">
        <f t="shared" si="7"/>
        <v>104.03505115893203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299.39999999999998</v>
      </c>
      <c r="D17" s="8">
        <v>18310.400000000001</v>
      </c>
      <c r="E17" s="8">
        <v>17664</v>
      </c>
      <c r="F17" s="10">
        <f t="shared" si="1"/>
        <v>96.469765816148197</v>
      </c>
      <c r="G17" s="7">
        <f>E17-C17</f>
        <v>17364.599999999999</v>
      </c>
      <c r="H17" s="7">
        <f>E17/C17%</f>
        <v>5899.7995991983971</v>
      </c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999.9</v>
      </c>
      <c r="D18" s="8">
        <v>2125.6999999999998</v>
      </c>
      <c r="E18" s="8">
        <v>2125.6999999999998</v>
      </c>
      <c r="F18" s="10">
        <f t="shared" si="1"/>
        <v>100</v>
      </c>
      <c r="G18" s="7">
        <f t="shared" ref="G18:G21" si="8">E18-C18</f>
        <v>1125.7999999999997</v>
      </c>
      <c r="H18" s="7">
        <f t="shared" ref="H18:H21" si="9">E18/C18%</f>
        <v>212.59125912591256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44331.7</v>
      </c>
      <c r="D19" s="21">
        <v>49119.6</v>
      </c>
      <c r="E19" s="8">
        <v>45550.6</v>
      </c>
      <c r="F19" s="10">
        <f t="shared" si="1"/>
        <v>92.73406135229115</v>
      </c>
      <c r="G19" s="7">
        <f t="shared" si="8"/>
        <v>1218.9000000000015</v>
      </c>
      <c r="H19" s="7">
        <f t="shared" si="9"/>
        <v>102.74949979360143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240224.9</v>
      </c>
      <c r="D20" s="8">
        <v>249805.2</v>
      </c>
      <c r="E20" s="8">
        <v>240328</v>
      </c>
      <c r="F20" s="10">
        <f t="shared" si="1"/>
        <v>96.20616384286636</v>
      </c>
      <c r="G20" s="7">
        <f t="shared" si="8"/>
        <v>103.10000000000582</v>
      </c>
      <c r="H20" s="7">
        <f t="shared" si="9"/>
        <v>100.04291811548262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16935.8</v>
      </c>
      <c r="D21" s="8">
        <v>9713.7000000000007</v>
      </c>
      <c r="E21" s="8">
        <v>9341.2000000000007</v>
      </c>
      <c r="F21" s="10">
        <f t="shared" si="1"/>
        <v>96.16520996118885</v>
      </c>
      <c r="G21" s="7">
        <f t="shared" si="8"/>
        <v>-7594.5999999999985</v>
      </c>
      <c r="H21" s="7">
        <f t="shared" si="9"/>
        <v>55.156532316158675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88130.799999999988</v>
      </c>
      <c r="D22" s="5">
        <f>D23+D24+D25+D26</f>
        <v>148473.79999999999</v>
      </c>
      <c r="E22" s="5">
        <f>E23+E24+E25+E26</f>
        <v>130663.90000000001</v>
      </c>
      <c r="F22" s="5">
        <f t="shared" si="1"/>
        <v>88.004685001663603</v>
      </c>
      <c r="G22" s="5">
        <f t="shared" si="6"/>
        <v>42533.10000000002</v>
      </c>
      <c r="H22" s="5">
        <f t="shared" si="7"/>
        <v>148.26133428948793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11060.3</v>
      </c>
      <c r="D23" s="8">
        <v>26891.8</v>
      </c>
      <c r="E23" s="8">
        <v>25513.1</v>
      </c>
      <c r="F23" s="10">
        <f t="shared" si="1"/>
        <v>94.873158360541126</v>
      </c>
      <c r="G23" s="7">
        <f>E23-C23</f>
        <v>14452.8</v>
      </c>
      <c r="H23" s="7">
        <f>E23/C23%</f>
        <v>230.67276656148567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1527.5</v>
      </c>
      <c r="D24" s="8">
        <v>5352.2</v>
      </c>
      <c r="E24" s="8">
        <v>5251.5</v>
      </c>
      <c r="F24" s="10">
        <f t="shared" si="1"/>
        <v>98.118530697657036</v>
      </c>
      <c r="G24" s="7">
        <f t="shared" ref="G24:G26" si="10">E24-C24</f>
        <v>3724</v>
      </c>
      <c r="H24" s="7">
        <f t="shared" ref="H24:H26" si="11">E24/C24%</f>
        <v>343.79705400981999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52829.1</v>
      </c>
      <c r="D25" s="8">
        <v>89941.4</v>
      </c>
      <c r="E25" s="8">
        <v>76265.5</v>
      </c>
      <c r="F25" s="10">
        <f t="shared" si="1"/>
        <v>84.794655186599272</v>
      </c>
      <c r="G25" s="7">
        <f t="shared" si="10"/>
        <v>23436.400000000001</v>
      </c>
      <c r="H25" s="7">
        <f t="shared" si="11"/>
        <v>144.36267133076279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22713.9</v>
      </c>
      <c r="D26" s="8">
        <v>26288.400000000001</v>
      </c>
      <c r="E26" s="8">
        <v>23633.8</v>
      </c>
      <c r="F26" s="10">
        <f t="shared" si="1"/>
        <v>89.902010012020497</v>
      </c>
      <c r="G26" s="7">
        <f t="shared" si="10"/>
        <v>919.89999999999782</v>
      </c>
      <c r="H26" s="7">
        <f t="shared" si="11"/>
        <v>104.04994298645322</v>
      </c>
      <c r="I26" s="2"/>
      <c r="J26" s="2"/>
      <c r="K26" s="2"/>
      <c r="L26" s="2"/>
      <c r="M26" s="2"/>
    </row>
    <row r="27" spans="1:13" s="12" customFormat="1" ht="17.399999999999999">
      <c r="A27" s="4" t="s">
        <v>97</v>
      </c>
      <c r="B27" s="17" t="s">
        <v>96</v>
      </c>
      <c r="C27" s="5">
        <f t="shared" ref="C27" si="12">C28</f>
        <v>6587</v>
      </c>
      <c r="D27" s="5">
        <f>D28</f>
        <v>25029.4</v>
      </c>
      <c r="E27" s="5">
        <f t="shared" ref="E27" si="13">E28</f>
        <v>6561.9</v>
      </c>
      <c r="F27" s="5">
        <f t="shared" si="1"/>
        <v>26.216769079562432</v>
      </c>
      <c r="G27" s="9">
        <f t="shared" si="6"/>
        <v>-25.100000000000364</v>
      </c>
      <c r="H27" s="5">
        <f t="shared" si="7"/>
        <v>99.618946409594642</v>
      </c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6587</v>
      </c>
      <c r="D28" s="8">
        <v>25029.4</v>
      </c>
      <c r="E28" s="8">
        <v>6561.9</v>
      </c>
      <c r="F28" s="10">
        <f t="shared" si="1"/>
        <v>26.216769079562432</v>
      </c>
      <c r="G28" s="7">
        <f>E28-C28</f>
        <v>-25.100000000000364</v>
      </c>
      <c r="H28" s="10">
        <f>E28/C28%</f>
        <v>99.618946409594642</v>
      </c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3014116.1</v>
      </c>
      <c r="D29" s="5">
        <f>SUM(D30:D35)</f>
        <v>3484674.3</v>
      </c>
      <c r="E29" s="5">
        <f>SUM(E30:E35)</f>
        <v>3436954.2</v>
      </c>
      <c r="F29" s="5">
        <f t="shared" si="1"/>
        <v>98.630572159929002</v>
      </c>
      <c r="G29" s="5">
        <f t="shared" si="6"/>
        <v>422838.10000000009</v>
      </c>
      <c r="H29" s="5">
        <f>E29/C29%</f>
        <v>114.02859365636247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1014967.4</v>
      </c>
      <c r="D30" s="8">
        <v>1107927.8999999999</v>
      </c>
      <c r="E30" s="8">
        <v>1089763.6000000001</v>
      </c>
      <c r="F30" s="10">
        <f t="shared" si="1"/>
        <v>98.360516058851871</v>
      </c>
      <c r="G30" s="7">
        <f>E30-C30</f>
        <v>74796.20000000007</v>
      </c>
      <c r="H30" s="7">
        <f>E30/C30%</f>
        <v>107.36932043334593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1619508.3</v>
      </c>
      <c r="D31" s="8">
        <v>1916187.2</v>
      </c>
      <c r="E31" s="8">
        <v>1897257.3</v>
      </c>
      <c r="F31" s="10">
        <f t="shared" si="1"/>
        <v>99.012105915330196</v>
      </c>
      <c r="G31" s="7">
        <f t="shared" ref="G31:G35" si="14">E31-C31</f>
        <v>277749</v>
      </c>
      <c r="H31" s="7">
        <f t="shared" si="7"/>
        <v>117.1502054049368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175351.8</v>
      </c>
      <c r="D32" s="8">
        <v>213594.6</v>
      </c>
      <c r="E32" s="8">
        <v>212430.4</v>
      </c>
      <c r="F32" s="10">
        <f t="shared" si="1"/>
        <v>99.454948767431389</v>
      </c>
      <c r="G32" s="7">
        <f t="shared" si="14"/>
        <v>37078.600000000006</v>
      </c>
      <c r="H32" s="7">
        <f t="shared" si="7"/>
        <v>121.1452634076183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222.4</v>
      </c>
      <c r="D33" s="8">
        <v>366.2</v>
      </c>
      <c r="E33" s="8">
        <v>338.9</v>
      </c>
      <c r="F33" s="10">
        <f t="shared" si="1"/>
        <v>92.545057345712721</v>
      </c>
      <c r="G33" s="7">
        <f t="shared" si="14"/>
        <v>116.49999999999997</v>
      </c>
      <c r="H33" s="7">
        <f t="shared" si="7"/>
        <v>152.38309352517985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3262.6</v>
      </c>
      <c r="D34" s="8">
        <v>4388.3999999999996</v>
      </c>
      <c r="E34" s="8">
        <v>4388.3999999999996</v>
      </c>
      <c r="F34" s="10">
        <f t="shared" si="1"/>
        <v>100.00000000000001</v>
      </c>
      <c r="G34" s="7">
        <f t="shared" si="14"/>
        <v>1125.7999999999997</v>
      </c>
      <c r="H34" s="7">
        <f t="shared" si="7"/>
        <v>134.5062220315086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200803.6</v>
      </c>
      <c r="D35" s="8">
        <v>242210</v>
      </c>
      <c r="E35" s="8">
        <v>232775.6</v>
      </c>
      <c r="F35" s="10">
        <f t="shared" si="1"/>
        <v>96.104867676809391</v>
      </c>
      <c r="G35" s="7">
        <f t="shared" si="14"/>
        <v>31972</v>
      </c>
      <c r="H35" s="7">
        <f t="shared" si="7"/>
        <v>115.92202530233521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173430.3</v>
      </c>
      <c r="D36" s="5">
        <f>D37+D38</f>
        <v>223193.5</v>
      </c>
      <c r="E36" s="5">
        <f>E37+E38</f>
        <v>180928.8</v>
      </c>
      <c r="F36" s="5">
        <f t="shared" si="1"/>
        <v>81.063651047185516</v>
      </c>
      <c r="G36" s="5">
        <f t="shared" si="6"/>
        <v>7498.5</v>
      </c>
      <c r="H36" s="5">
        <f t="shared" si="7"/>
        <v>104.32363894890339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168380.3</v>
      </c>
      <c r="D37" s="8">
        <v>217512.7</v>
      </c>
      <c r="E37" s="8">
        <v>175900.4</v>
      </c>
      <c r="F37" s="10">
        <f t="shared" si="1"/>
        <v>80.869025118993051</v>
      </c>
      <c r="G37" s="7">
        <f>E37-C37</f>
        <v>7520.1000000000058</v>
      </c>
      <c r="H37" s="7">
        <f>E37/C37%</f>
        <v>104.46614004132313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5050</v>
      </c>
      <c r="D38" s="8">
        <v>5680.8</v>
      </c>
      <c r="E38" s="8">
        <v>5028.3999999999996</v>
      </c>
      <c r="F38" s="10">
        <f t="shared" si="1"/>
        <v>88.515702013800862</v>
      </c>
      <c r="G38" s="7">
        <f t="shared" si="6"/>
        <v>-21.600000000000364</v>
      </c>
      <c r="H38" s="7">
        <f t="shared" si="7"/>
        <v>99.572277227722765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138203.29999999999</v>
      </c>
      <c r="D39" s="5">
        <f>D40+D41+D42+D43</f>
        <v>126417.5</v>
      </c>
      <c r="E39" s="5">
        <f>E40+E41+E42+E43</f>
        <v>124873.2</v>
      </c>
      <c r="F39" s="5">
        <f t="shared" si="1"/>
        <v>98.778412798860913</v>
      </c>
      <c r="G39" s="5">
        <f t="shared" si="6"/>
        <v>-13330.099999999991</v>
      </c>
      <c r="H39" s="5">
        <f t="shared" si="7"/>
        <v>90.354716566102255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8953.6</v>
      </c>
      <c r="D40" s="8">
        <v>10724.8</v>
      </c>
      <c r="E40" s="8">
        <v>9596.4</v>
      </c>
      <c r="F40" s="10">
        <f t="shared" si="1"/>
        <v>89.478591675369245</v>
      </c>
      <c r="G40" s="7">
        <f>E40-C40</f>
        <v>642.79999999999927</v>
      </c>
      <c r="H40" s="7">
        <f>E40/C40%</f>
        <v>107.17923516797713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72990.7</v>
      </c>
      <c r="D41" s="8">
        <v>67991.899999999994</v>
      </c>
      <c r="E41" s="8">
        <v>67990.5</v>
      </c>
      <c r="F41" s="10">
        <f t="shared" si="1"/>
        <v>99.997940931199153</v>
      </c>
      <c r="G41" s="7">
        <f>E41-C41</f>
        <v>-5000.1999999999971</v>
      </c>
      <c r="H41" s="7">
        <f t="shared" si="7"/>
        <v>93.149538228842857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56259</v>
      </c>
      <c r="D42" s="8">
        <v>47700.800000000003</v>
      </c>
      <c r="E42" s="8">
        <v>47286.3</v>
      </c>
      <c r="F42" s="10">
        <f t="shared" si="1"/>
        <v>99.131041827390732</v>
      </c>
      <c r="G42" s="7">
        <f t="shared" si="6"/>
        <v>-8972.6999999999971</v>
      </c>
      <c r="H42" s="7">
        <f t="shared" si="7"/>
        <v>84.051085159707782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5" t="e">
        <f t="shared" si="1"/>
        <v>#DIV/0!</v>
      </c>
      <c r="G43" s="7">
        <f t="shared" si="6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C45+C47+C48</f>
        <v>162934.19999999998</v>
      </c>
      <c r="D44" s="5">
        <f>D45+D47+D48+D46</f>
        <v>234092.09999999998</v>
      </c>
      <c r="E44" s="5">
        <f>E45+E47+E48+E46</f>
        <v>231856.99999999997</v>
      </c>
      <c r="F44" s="5">
        <f t="shared" si="1"/>
        <v>99.045204857404414</v>
      </c>
      <c r="G44" s="5">
        <f>E44-C44</f>
        <v>68922.799999999988</v>
      </c>
      <c r="H44" s="5">
        <f>E44/C44%</f>
        <v>142.30100249057594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9200.5</v>
      </c>
      <c r="D45" s="8">
        <v>5488</v>
      </c>
      <c r="E45" s="8">
        <v>4874.8</v>
      </c>
      <c r="F45" s="10">
        <f t="shared" si="1"/>
        <v>88.826530612244895</v>
      </c>
      <c r="G45" s="7">
        <f t="shared" si="6"/>
        <v>-4325.7</v>
      </c>
      <c r="H45" s="7">
        <f t="shared" si="7"/>
        <v>52.984076952339549</v>
      </c>
      <c r="I45" s="2"/>
      <c r="J45" s="2"/>
      <c r="K45" s="2"/>
      <c r="L45" s="2"/>
      <c r="M45" s="2"/>
    </row>
    <row r="46" spans="1:13" s="12" customFormat="1" ht="25.2" customHeight="1">
      <c r="A46" s="6" t="s">
        <v>109</v>
      </c>
      <c r="B46" s="18" t="s">
        <v>108</v>
      </c>
      <c r="C46" s="7"/>
      <c r="D46" s="8">
        <v>23128.9</v>
      </c>
      <c r="E46" s="8">
        <v>23128.9</v>
      </c>
      <c r="F46" s="10">
        <f t="shared" si="1"/>
        <v>100</v>
      </c>
      <c r="G46" s="7">
        <f t="shared" si="6"/>
        <v>23128.9</v>
      </c>
      <c r="H46" s="7"/>
      <c r="I46" s="2"/>
      <c r="J46" s="2"/>
      <c r="K46" s="2"/>
      <c r="L46" s="2"/>
      <c r="M46" s="2"/>
    </row>
    <row r="47" spans="1:13" s="12" customFormat="1" ht="25.2" customHeight="1">
      <c r="A47" s="6" t="s">
        <v>105</v>
      </c>
      <c r="B47" s="18" t="s">
        <v>104</v>
      </c>
      <c r="C47" s="7">
        <v>150058.79999999999</v>
      </c>
      <c r="D47" s="8">
        <v>201001.3</v>
      </c>
      <c r="E47" s="8">
        <v>199523.4</v>
      </c>
      <c r="F47" s="10">
        <f t="shared" si="1"/>
        <v>99.264731123629545</v>
      </c>
      <c r="G47" s="7">
        <f t="shared" si="6"/>
        <v>49464.600000000006</v>
      </c>
      <c r="H47" s="7">
        <f t="shared" si="7"/>
        <v>132.96347831649993</v>
      </c>
      <c r="I47" s="2"/>
      <c r="J47" s="2"/>
      <c r="K47" s="2"/>
      <c r="L47" s="2"/>
      <c r="M47" s="2"/>
    </row>
    <row r="48" spans="1:13" ht="25.2" customHeight="1">
      <c r="A48" s="6" t="s">
        <v>4</v>
      </c>
      <c r="B48" s="18" t="s">
        <v>69</v>
      </c>
      <c r="C48" s="7">
        <v>3674.9</v>
      </c>
      <c r="D48" s="8">
        <v>4473.8999999999996</v>
      </c>
      <c r="E48" s="8">
        <v>4329.8999999999996</v>
      </c>
      <c r="F48" s="10">
        <f t="shared" si="1"/>
        <v>96.781331723999187</v>
      </c>
      <c r="G48" s="7">
        <f t="shared" si="6"/>
        <v>654.99999999999955</v>
      </c>
      <c r="H48" s="7">
        <f t="shared" si="7"/>
        <v>117.82361424800673</v>
      </c>
      <c r="I48" s="2"/>
      <c r="J48" s="2"/>
      <c r="K48" s="2"/>
      <c r="L48" s="2"/>
      <c r="M48" s="2"/>
    </row>
    <row r="49" spans="1:13" ht="27" customHeight="1">
      <c r="A49" s="4" t="s">
        <v>87</v>
      </c>
      <c r="B49" s="17" t="s">
        <v>70</v>
      </c>
      <c r="C49" s="5">
        <f>C50</f>
        <v>7052</v>
      </c>
      <c r="D49" s="5">
        <f>D50+D51</f>
        <v>8866.1</v>
      </c>
      <c r="E49" s="5">
        <f>E50+E51</f>
        <v>8866.1</v>
      </c>
      <c r="F49" s="5">
        <f t="shared" si="1"/>
        <v>100</v>
      </c>
      <c r="G49" s="5">
        <f t="shared" si="6"/>
        <v>1814.1000000000004</v>
      </c>
      <c r="H49" s="5">
        <f t="shared" si="7"/>
        <v>125.72461712989224</v>
      </c>
      <c r="I49" s="1"/>
      <c r="J49" s="1"/>
      <c r="K49" s="1"/>
      <c r="L49" s="1"/>
      <c r="M49" s="2"/>
    </row>
    <row r="50" spans="1:13" ht="18">
      <c r="A50" s="6" t="s">
        <v>3</v>
      </c>
      <c r="B50" s="18" t="s">
        <v>71</v>
      </c>
      <c r="C50" s="7">
        <v>7052</v>
      </c>
      <c r="D50" s="8">
        <v>7422.1</v>
      </c>
      <c r="E50" s="8">
        <v>7422.1</v>
      </c>
      <c r="F50" s="10">
        <f t="shared" si="1"/>
        <v>100</v>
      </c>
      <c r="G50" s="7">
        <f t="shared" si="6"/>
        <v>370.10000000000036</v>
      </c>
      <c r="H50" s="7">
        <f t="shared" si="7"/>
        <v>105.24815655133297</v>
      </c>
      <c r="I50" s="2"/>
      <c r="J50" s="2"/>
      <c r="K50" s="2"/>
      <c r="L50" s="2"/>
      <c r="M50" s="2"/>
    </row>
    <row r="51" spans="1:13" s="12" customFormat="1" ht="18">
      <c r="A51" s="6" t="s">
        <v>111</v>
      </c>
      <c r="B51" s="18" t="s">
        <v>110</v>
      </c>
      <c r="C51" s="7"/>
      <c r="D51" s="8">
        <v>1444</v>
      </c>
      <c r="E51" s="8">
        <v>1444</v>
      </c>
      <c r="F51" s="10">
        <f t="shared" si="1"/>
        <v>100</v>
      </c>
      <c r="G51" s="7">
        <f t="shared" si="6"/>
        <v>1444</v>
      </c>
      <c r="H51" s="7"/>
      <c r="I51" s="2"/>
      <c r="J51" s="2"/>
      <c r="K51" s="2"/>
      <c r="L51" s="2"/>
      <c r="M51" s="2"/>
    </row>
    <row r="52" spans="1:13" ht="44.4" customHeight="1">
      <c r="A52" s="4" t="s">
        <v>88</v>
      </c>
      <c r="B52" s="17" t="s">
        <v>72</v>
      </c>
      <c r="C52" s="5">
        <f>C53</f>
        <v>5569.1</v>
      </c>
      <c r="D52" s="5">
        <f>D53</f>
        <v>8138</v>
      </c>
      <c r="E52" s="5">
        <f>E53</f>
        <v>8138</v>
      </c>
      <c r="F52" s="5">
        <f t="shared" si="1"/>
        <v>100</v>
      </c>
      <c r="G52" s="5">
        <f t="shared" si="6"/>
        <v>2568.8999999999996</v>
      </c>
      <c r="H52" s="5">
        <f t="shared" si="7"/>
        <v>146.127740568494</v>
      </c>
      <c r="I52" s="1"/>
      <c r="J52" s="1"/>
      <c r="K52" s="1"/>
      <c r="L52" s="1"/>
      <c r="M52" s="2"/>
    </row>
    <row r="53" spans="1:13" ht="28.2" customHeight="1">
      <c r="A53" s="6" t="s">
        <v>2</v>
      </c>
      <c r="B53" s="18" t="s">
        <v>73</v>
      </c>
      <c r="C53" s="7">
        <v>5569.1</v>
      </c>
      <c r="D53" s="8">
        <v>8138</v>
      </c>
      <c r="E53" s="8">
        <v>8138</v>
      </c>
      <c r="F53" s="10">
        <f t="shared" si="1"/>
        <v>100</v>
      </c>
      <c r="G53" s="7">
        <f t="shared" si="6"/>
        <v>2568.8999999999996</v>
      </c>
      <c r="H53" s="7">
        <f t="shared" si="7"/>
        <v>146.127740568494</v>
      </c>
      <c r="I53" s="2"/>
      <c r="J53" s="2"/>
      <c r="K53" s="2"/>
      <c r="L53" s="2"/>
      <c r="M53" s="2"/>
    </row>
    <row r="54" spans="1:13" ht="57.6" customHeight="1">
      <c r="A54" s="4" t="s">
        <v>89</v>
      </c>
      <c r="B54" s="17" t="s">
        <v>74</v>
      </c>
      <c r="C54" s="5">
        <f>C55+C56</f>
        <v>13675.5</v>
      </c>
      <c r="D54" s="5">
        <f t="shared" ref="D54:E54" si="15">D55+D56</f>
        <v>16986.400000000001</v>
      </c>
      <c r="E54" s="5">
        <f t="shared" si="15"/>
        <v>16986.400000000001</v>
      </c>
      <c r="F54" s="5">
        <f t="shared" si="1"/>
        <v>100</v>
      </c>
      <c r="G54" s="5">
        <f>E54-C54</f>
        <v>3310.9000000000015</v>
      </c>
      <c r="H54" s="5">
        <f t="shared" si="7"/>
        <v>124.21044934371687</v>
      </c>
      <c r="I54" s="1"/>
      <c r="J54" s="1"/>
      <c r="K54" s="1"/>
      <c r="L54" s="1"/>
      <c r="M54" s="2"/>
    </row>
    <row r="55" spans="1:13" ht="36">
      <c r="A55" s="6" t="s">
        <v>1</v>
      </c>
      <c r="B55" s="18" t="s">
        <v>75</v>
      </c>
      <c r="C55" s="7">
        <v>11709.5</v>
      </c>
      <c r="D55" s="8">
        <v>12295.7</v>
      </c>
      <c r="E55" s="8">
        <v>12295.7</v>
      </c>
      <c r="F55" s="10">
        <f t="shared" si="1"/>
        <v>100</v>
      </c>
      <c r="G55" s="7">
        <f>E55-C55</f>
        <v>586.20000000000073</v>
      </c>
      <c r="H55" s="7">
        <f t="shared" si="7"/>
        <v>105.00619155386653</v>
      </c>
      <c r="I55" s="2"/>
      <c r="J55" s="2"/>
      <c r="K55" s="2"/>
      <c r="L55" s="2"/>
      <c r="M55" s="2"/>
    </row>
    <row r="56" spans="1:13" ht="36">
      <c r="A56" s="6" t="s">
        <v>0</v>
      </c>
      <c r="B56" s="18" t="s">
        <v>76</v>
      </c>
      <c r="C56" s="7">
        <v>1966</v>
      </c>
      <c r="D56" s="8">
        <v>4690.7</v>
      </c>
      <c r="E56" s="8">
        <v>4690.7</v>
      </c>
      <c r="F56" s="10">
        <f t="shared" si="1"/>
        <v>100</v>
      </c>
      <c r="G56" s="7">
        <f t="shared" si="6"/>
        <v>2724.7</v>
      </c>
      <c r="H56" s="7">
        <f t="shared" si="7"/>
        <v>238.59104781281789</v>
      </c>
      <c r="I56" s="2"/>
      <c r="J56" s="2"/>
      <c r="K56" s="2"/>
      <c r="L56" s="2"/>
      <c r="M56" s="2"/>
    </row>
    <row r="57" spans="1:13" ht="17.399999999999999">
      <c r="A57" s="14" t="s">
        <v>32</v>
      </c>
      <c r="B57" s="17"/>
      <c r="C57" s="9">
        <f>C5+C13+C16+C22+C29+C36+C39+C44+C49+C52+C54+C27</f>
        <v>4333203.1999999993</v>
      </c>
      <c r="D57" s="20">
        <f>D5+D13+D16+D22+D29+D36+D39+D44+D49+D52+D54+D27</f>
        <v>5094193.2</v>
      </c>
      <c r="E57" s="20">
        <f>E5+E13+E16+E22+E29+E36+E39+E44+E49+E52+E54+E27</f>
        <v>4924447.7</v>
      </c>
      <c r="F57" s="5">
        <f t="shared" si="1"/>
        <v>96.66786293067959</v>
      </c>
      <c r="G57" s="9">
        <f>E57-C57</f>
        <v>591244.50000000093</v>
      </c>
      <c r="H57" s="9">
        <f>E57/C57%</f>
        <v>113.6445136013931</v>
      </c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2025-01-29T03:33:48Z</cp:lastPrinted>
  <dcterms:created xsi:type="dcterms:W3CDTF">2016-08-16T06:24:10Z</dcterms:created>
  <dcterms:modified xsi:type="dcterms:W3CDTF">2025-01-29T03:42:35Z</dcterms:modified>
</cp:coreProperties>
</file>