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 руб" sheetId="3" r:id="rId2"/>
    <sheet name="рублей" sheetId="2" state="hidden" r:id="rId3"/>
  </sheets>
  <definedNames>
    <definedName name="_xlnm.Print_Titles" localSheetId="0">' руб'!$7:$8</definedName>
    <definedName name="_xlnm.Print_Titles" localSheetId="1">'тыс . руб'!$7:$8</definedName>
    <definedName name="_xlnm.Print_Area" localSheetId="0">' руб'!$A$1:$E$85</definedName>
    <definedName name="_xlnm.Print_Area" localSheetId="1">'тыс . руб'!$A$1:$E$81</definedName>
  </definedNames>
  <calcPr calcId="124519" iterate="1"/>
</workbook>
</file>

<file path=xl/calcChain.xml><?xml version="1.0" encoding="utf-8"?>
<calcChain xmlns="http://schemas.openxmlformats.org/spreadsheetml/2006/main">
  <c r="C53" i="1"/>
  <c r="C52" i="3"/>
  <c r="C51" s="1"/>
  <c r="C34" i="1"/>
  <c r="C41" i="3"/>
  <c r="D52"/>
  <c r="D51" s="1"/>
  <c r="E52"/>
  <c r="E51" s="1"/>
  <c r="E21"/>
  <c r="D21"/>
  <c r="C21"/>
  <c r="E19"/>
  <c r="D19"/>
  <c r="C19"/>
  <c r="E15"/>
  <c r="D15"/>
  <c r="C15"/>
  <c r="C52" i="1" l="1"/>
  <c r="D53"/>
  <c r="D52" s="1"/>
  <c r="E53"/>
  <c r="E52" s="1"/>
  <c r="D21"/>
  <c r="E21"/>
  <c r="C21"/>
  <c r="D19"/>
  <c r="E19"/>
  <c r="C19"/>
  <c r="D15"/>
  <c r="E15"/>
  <c r="C15"/>
  <c r="D27" i="3"/>
  <c r="E27"/>
  <c r="C27"/>
  <c r="C23"/>
  <c r="D23"/>
  <c r="E23"/>
  <c r="D27" i="1"/>
  <c r="E27"/>
  <c r="C27"/>
  <c r="D23"/>
  <c r="E23"/>
  <c r="C23"/>
  <c r="E41" i="3"/>
  <c r="E40" s="1"/>
  <c r="D41"/>
  <c r="D40" s="1"/>
  <c r="C40"/>
  <c r="C39" s="1"/>
  <c r="E34"/>
  <c r="E33" s="1"/>
  <c r="D34"/>
  <c r="D33" s="1"/>
  <c r="C34"/>
  <c r="C33" s="1"/>
  <c r="E31"/>
  <c r="D31"/>
  <c r="C31"/>
  <c r="E29"/>
  <c r="D29"/>
  <c r="C29"/>
  <c r="E25"/>
  <c r="D25"/>
  <c r="C25"/>
  <c r="E17"/>
  <c r="D17"/>
  <c r="C17"/>
  <c r="E12"/>
  <c r="E11" s="1"/>
  <c r="D12"/>
  <c r="D11" s="1"/>
  <c r="C12"/>
  <c r="C11" s="1"/>
  <c r="D17" i="1"/>
  <c r="E17"/>
  <c r="C17"/>
  <c r="C25"/>
  <c r="C29"/>
  <c r="E14" i="3" l="1"/>
  <c r="D14"/>
  <c r="C14"/>
  <c r="E39"/>
  <c r="D39"/>
  <c r="D34" i="1"/>
  <c r="E34"/>
  <c r="D31"/>
  <c r="E31"/>
  <c r="C31"/>
  <c r="C80" i="3"/>
  <c r="C79" s="1"/>
  <c r="E69"/>
  <c r="E68" s="1"/>
  <c r="E67" s="1"/>
  <c r="D69"/>
  <c r="D68" s="1"/>
  <c r="D67" s="1"/>
  <c r="C69"/>
  <c r="C68" s="1"/>
  <c r="C67" s="1"/>
  <c r="E65"/>
  <c r="E64" s="1"/>
  <c r="D65"/>
  <c r="D64" s="1"/>
  <c r="C65"/>
  <c r="D10" l="1"/>
  <c r="D9" s="1"/>
  <c r="C10"/>
  <c r="C9" s="1"/>
  <c r="E10"/>
  <c r="E9" s="1"/>
  <c r="D38" i="2"/>
  <c r="E38"/>
  <c r="C38"/>
  <c r="D20"/>
  <c r="E20"/>
  <c r="C20"/>
  <c r="C19" l="1"/>
  <c r="C66"/>
  <c r="C65" s="1"/>
  <c r="E55"/>
  <c r="E54" s="1"/>
  <c r="E53" s="1"/>
  <c r="D55"/>
  <c r="D54" s="1"/>
  <c r="D53" s="1"/>
  <c r="C55"/>
  <c r="C54"/>
  <c r="C53" s="1"/>
  <c r="E51"/>
  <c r="E50" s="1"/>
  <c r="E49" s="1"/>
  <c r="D51"/>
  <c r="D50" s="1"/>
  <c r="D49" s="1"/>
  <c r="C51"/>
  <c r="C50" s="1"/>
  <c r="C49" s="1"/>
  <c r="E37"/>
  <c r="D37"/>
  <c r="C37"/>
  <c r="E27"/>
  <c r="E26" s="1"/>
  <c r="D27"/>
  <c r="D26" s="1"/>
  <c r="C27"/>
  <c r="C26" s="1"/>
  <c r="E19"/>
  <c r="D19"/>
  <c r="E17"/>
  <c r="D17"/>
  <c r="C17"/>
  <c r="E15"/>
  <c r="E14" s="1"/>
  <c r="D15"/>
  <c r="C15"/>
  <c r="E12"/>
  <c r="E11" s="1"/>
  <c r="D12"/>
  <c r="D11" s="1"/>
  <c r="C12"/>
  <c r="C11"/>
  <c r="D29" i="1"/>
  <c r="E29"/>
  <c r="D25"/>
  <c r="E25"/>
  <c r="D42"/>
  <c r="D41" s="1"/>
  <c r="E42"/>
  <c r="E41" s="1"/>
  <c r="C42"/>
  <c r="C25" i="2" l="1"/>
  <c r="D40" i="1"/>
  <c r="C14" i="2"/>
  <c r="D25"/>
  <c r="E40" i="1"/>
  <c r="D14" i="2"/>
  <c r="E25"/>
  <c r="E10" s="1"/>
  <c r="E9" s="1"/>
  <c r="C41" i="1"/>
  <c r="C40" s="1"/>
  <c r="C10" i="2" l="1"/>
  <c r="C9" s="1"/>
  <c r="D10"/>
  <c r="D9" s="1"/>
  <c r="E33" i="1"/>
  <c r="E14" s="1"/>
  <c r="D33"/>
  <c r="D14" s="1"/>
  <c r="C33"/>
  <c r="C14" s="1"/>
  <c r="E73"/>
  <c r="E72" s="1"/>
  <c r="E71" s="1"/>
  <c r="D73"/>
  <c r="D72" s="1"/>
  <c r="D71" s="1"/>
  <c r="C73"/>
  <c r="C72" s="1"/>
  <c r="C71" s="1"/>
  <c r="E69"/>
  <c r="E68" s="1"/>
  <c r="E67" s="1"/>
  <c r="D69"/>
  <c r="D68" s="1"/>
  <c r="D67" s="1"/>
  <c r="C69"/>
  <c r="C68" s="1"/>
  <c r="C67" s="1"/>
  <c r="C84"/>
  <c r="C83" s="1"/>
  <c r="E12" l="1"/>
  <c r="E11" s="1"/>
  <c r="D12"/>
  <c r="D11" s="1"/>
  <c r="C12"/>
  <c r="C11" s="1"/>
  <c r="C10" s="1"/>
  <c r="C9" s="1"/>
  <c r="E10" l="1"/>
  <c r="E9" s="1"/>
  <c r="D10"/>
  <c r="D9" s="1"/>
</calcChain>
</file>

<file path=xl/sharedStrings.xml><?xml version="1.0" encoding="utf-8"?>
<sst xmlns="http://schemas.openxmlformats.org/spreadsheetml/2006/main" count="431" uniqueCount="179">
  <si>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</si>
  <si>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</si>
  <si>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</si>
  <si>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</si>
  <si>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</si>
  <si>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</si>
  <si>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</si>
  <si>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</si>
  <si>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</si>
  <si>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</si>
  <si>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</si>
  <si>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</si>
  <si>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</si>
  <si>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</si>
  <si>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</si>
  <si>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</si>
  <si>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</si>
  <si>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</si>
  <si>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</si>
  <si>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</si>
  <si>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</si>
  <si>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</si>
  <si>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</si>
  <si>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</si>
  <si>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</si>
  <si>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</si>
  <si>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</si>
  <si>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</si>
  <si>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</si>
  <si>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</si>
  <si>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</si>
  <si>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</si>
  <si>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</si>
  <si>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</si>
  <si>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</si>
  <si>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</si>
  <si>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</si>
  <si>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</si>
  <si>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</si>
  <si>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</si>
  <si>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</si>
  <si>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</si>
  <si>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</si>
  <si>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</si>
  <si>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</si>
  <si>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</si>
  <si>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</si>
  <si>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</si>
  <si>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</si>
  <si>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</si>
  <si>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</si>
  <si>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</si>
  <si>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</si>
  <si>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</si>
  <si>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</si>
  <si>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</si>
  <si>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</si>
  <si>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</si>
  <si>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</si>
  <si>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</si>
  <si>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</si>
  <si>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</si>
  <si>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</si>
  <si>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</si>
  <si>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</si>
  <si>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</si>
  <si>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</si>
  <si>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</si>
  <si>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</si>
  <si>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</si>
  <si>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</si>
  <si>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</si>
  <si>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</si>
  <si>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</si>
  <si>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</si>
  <si>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</si>
  <si>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</si>
  <si>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</si>
  <si>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</si>
  <si>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</si>
  <si>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</si>
  <si>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</si>
  <si>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</si>
  <si>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</si>
  <si>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</si>
  <si>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</si>
  <si>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</si>
  <si>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</si>
  <si>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</si>
  <si>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</si>
  <si>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</si>
  <si>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</si>
  <si>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</si>
  <si>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</si>
  <si>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</si>
  <si>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</si>
  <si>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</si>
  <si>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</si>
  <si>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</si>
  <si>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</si>
  <si>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</si>
  <si>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</si>
  <si>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</si>
  <si>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</si>
  <si>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</si>
  <si>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</si>
  <si>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</si>
  <si>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</si>
  <si>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</si>
  <si>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</si>
  <si>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</si>
  <si>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</si>
  <si>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</si>
  <si>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</si>
  <si>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</si>
  <si>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</si>
  <si>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</si>
  <si>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</si>
  <si>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</si>
  <si>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</si>
  <si>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</si>
  <si>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</si>
  <si>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</si>
  <si>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</si>
  <si>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</si>
  <si>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</si>
  <si>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</si>
  <si>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</si>
  <si>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</si>
  <si>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</si>
  <si>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</si>
  <si>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2026 год</t>
  </si>
  <si>
    <t xml:space="preserve">субсидии бюджетам городских поселений на реализацию инициативных проектов     </t>
  </si>
  <si>
    <t>2 02 49999 13 0200 150</t>
  </si>
  <si>
    <t>2 02 20302 00 0000 150</t>
  </si>
  <si>
    <t>2 02 20302 13 0000 150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</si>
  <si>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</si>
  <si>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</si>
  <si>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межбюджетные трансферты, передаваемые бюджетам городских поселений на мероприятия в сфере охраны окружающей среды</t>
  </si>
  <si>
    <t xml:space="preserve">   межбюджетные трансферты, передаваемые бюджетам городских поселений на мероприятия в сфере охраны окружающей среды</t>
  </si>
  <si>
    <t>2 02 25424 13 0000 150</t>
  </si>
  <si>
    <t>2 02 25424 00 0000 150</t>
  </si>
  <si>
    <t>2 02 25517 13 0000 150</t>
  </si>
  <si>
    <t>2 02 25517 00 0000 150</t>
  </si>
  <si>
    <t xml:space="preserve">  субсидии бюджетам городских поселений на поддержку творческой деятельности и техническое оснащение детских и кукольных театров</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</si>
  <si>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</si>
  <si>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субсидии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</si>
  <si>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бюджетам на поддержку творческой деятельности и техническое оснащение детских и кукольных театров</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</si>
  <si>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</si>
  <si>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</si>
  <si>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</si>
  <si>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</si>
  <si>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2 02 25116 00 0000 150</t>
  </si>
  <si>
    <t>Субсидии бюджетам на реализацию программы комплексного развития молодежной политики в регионах Российской Федерации "Регион для молодых"</t>
  </si>
  <si>
    <t>2 02 25116 13 0000 150</t>
  </si>
  <si>
    <t>Субсидии бюджетам городских поселений на реализацию программы комплексного развития молодежной политики в регионах Российской Федерации "Регион для молодых"</t>
  </si>
  <si>
    <t>2 02 25412 00 0000 150</t>
  </si>
  <si>
    <t>Субсидии бюджетам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</si>
  <si>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2 02 25412 13 0000 150</t>
  </si>
  <si>
    <t>Субсидии бюджетам городских поселений на реализацию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</si>
  <si>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2 02 49999 13 0049 150</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</si>
  <si>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</si>
  <si>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</si>
  <si>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</si>
  <si>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2 02 49999 13 0112 150</t>
  </si>
  <si>
    <t xml:space="preserve">     межбюджетные трансферты, передаваемые бюджетам городских поселений области на приобретение дорожно-эксплуатационной техники</t>
  </si>
  <si>
    <t>2 07 05030 13 0100 150</t>
  </si>
  <si>
    <t>Прочие безвозмездные поступления в бюджеты городских поселений от физических и юридических лиц</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</si>
  <si>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21.12.2023 года № 27 
</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</si>
  <si>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</si>
  <si>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области на обновление наземного электрического транспорта для обеспечения организации транспортного обслуживания населения области</t>
  </si>
  <si>
    <t>город Балаково на 2024 год и на плановый период 2025 и 2026 годов</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</si>
  <si>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t>
  </si>
  <si>
    <t>2 02 49999 13 0041 150</t>
  </si>
  <si>
    <t xml:space="preserve"> межбюджетные трансферты, передаваемые бюджетам городских поселений области на обеспечение бесперебойного функционирования городского электрического транспорта</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</si>
  <si>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</si>
  <si>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области за счет средств резервного фонда Правительства Саратовской области </t>
  </si>
  <si>
    <t xml:space="preserve">Приложение № 2                                                                  к Решению Совета муниципального образования город Балаково "О бюджете муниципального образования город Балаково на 2024 год и на плановый период 2025 и 2026 годов" от 21.12.2023 года № 27 
</t>
  </si>
  <si>
    <t>Приложение № 2                                                       к Решению Совета муниципального образования город Балаково                                      от 27 июня 2024 года № 66</t>
  </si>
</sst>
</file>

<file path=xl/styles.xml><?xml version="1.0" encoding="utf-8"?>
<styleSheet xmlns="http://schemas.openxmlformats.org/spreadsheetml/2006/main">
  <numFmts count="1">
    <numFmt numFmtId="164" formatCode="#,##0.0"/>
  </numFmts>
  <fonts count="38">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name val="Calibri"/>
      <family val="2"/>
      <charset val="204"/>
      <scheme val="minor"/>
    </font>
    <font>
      <i/>
      <sz val="10"/>
      <name val="Times New Roman"/>
      <family val="1"/>
      <charset val="204"/>
    </font>
    <font>
      <sz val="10"/>
      <name val="Times New Roman"/>
      <family val="1"/>
      <charset val="204"/>
    </font>
    <font>
      <b/>
      <sz val="12"/>
      <name val="PT Astra Serif"/>
      <family val="1"/>
      <charset val="204"/>
    </font>
    <font>
      <i/>
      <sz val="10"/>
      <name val="PT Astra Serif"/>
      <family val="1"/>
      <charset val="204"/>
    </font>
    <font>
      <sz val="12"/>
      <name val="PT Astra Serif"/>
      <family val="1"/>
      <charset val="204"/>
    </font>
    <font>
      <sz val="8"/>
      <name val="PT Astra Serif"/>
      <family val="1"/>
      <charset val="204"/>
    </font>
    <font>
      <sz val="10"/>
      <name val="PT Astra Serif"/>
      <family val="1"/>
      <charset val="204"/>
    </font>
    <font>
      <sz val="11"/>
      <name val="PT Astra Serif"/>
      <family val="1"/>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b/>
      <sz val="10"/>
      <name val="Calibri"/>
      <family val="2"/>
      <charset val="204"/>
      <scheme val="minor"/>
    </font>
    <font>
      <b/>
      <sz val="12"/>
      <name val="Calibri"/>
      <family val="2"/>
      <charset val="204"/>
      <scheme val="minor"/>
    </font>
    <font>
      <b/>
      <sz val="14"/>
      <name val="PT Astra Serif"/>
      <family val="1"/>
      <charset val="204"/>
    </font>
    <font>
      <b/>
      <sz val="11"/>
      <name val="PT Astra Serif"/>
      <family val="1"/>
      <charset val="204"/>
    </font>
    <font>
      <b/>
      <sz val="10"/>
      <name val="PT Astra Serif"/>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0" fontId="12" fillId="0" borderId="0"/>
    <xf numFmtId="0" fontId="12" fillId="0" borderId="0"/>
  </cellStyleXfs>
  <cellXfs count="131">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13"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1" xfId="0" applyFont="1" applyFill="1" applyBorder="1" applyAlignment="1">
      <alignment horizontal="center" vertical="center"/>
    </xf>
    <xf numFmtId="0" fontId="13" fillId="0" borderId="1" xfId="0" applyNumberFormat="1" applyFont="1" applyFill="1" applyBorder="1" applyAlignment="1">
      <alignment horizontal="center" vertical="center" shrinkToFit="1"/>
    </xf>
    <xf numFmtId="0" fontId="10" fillId="2" borderId="1" xfId="0" applyNumberFormat="1" applyFont="1" applyFill="1" applyBorder="1" applyAlignment="1">
      <alignment horizontal="center" vertical="center" shrinkToFit="1"/>
    </xf>
    <xf numFmtId="0" fontId="21" fillId="0" borderId="1" xfId="0" applyFont="1" applyFill="1" applyBorder="1" applyAlignment="1">
      <alignment horizontal="center" vertical="top" wrapText="1"/>
    </xf>
    <xf numFmtId="0" fontId="13" fillId="0" borderId="1" xfId="0" applyFont="1" applyFill="1" applyBorder="1" applyAlignment="1">
      <alignment vertical="top" wrapText="1"/>
    </xf>
    <xf numFmtId="0" fontId="10" fillId="0" borderId="1" xfId="1" applyNumberFormat="1" applyFont="1" applyFill="1" applyBorder="1" applyAlignment="1" applyProtection="1">
      <alignment horizontal="left" vertical="top" wrapText="1"/>
      <protection hidden="1"/>
    </xf>
    <xf numFmtId="0" fontId="13" fillId="0" borderId="1" xfId="1" applyNumberFormat="1" applyFont="1" applyFill="1" applyBorder="1" applyAlignment="1" applyProtection="1">
      <alignment horizontal="left" vertical="top" wrapText="1"/>
      <protection hidden="1"/>
    </xf>
    <xf numFmtId="164" fontId="10" fillId="0" borderId="1" xfId="0" applyNumberFormat="1" applyFont="1" applyFill="1" applyBorder="1" applyAlignment="1">
      <alignment horizontal="left" vertical="top" wrapText="1"/>
    </xf>
    <xf numFmtId="0" fontId="23" fillId="0" borderId="2" xfId="0" applyNumberFormat="1"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4"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3" fillId="0" borderId="1" xfId="0" applyNumberFormat="1" applyFont="1" applyFill="1" applyBorder="1" applyAlignment="1">
      <alignment horizontal="center" vertical="center" shrinkToFit="1"/>
    </xf>
    <xf numFmtId="0" fontId="23" fillId="0" borderId="1" xfId="0" applyFont="1" applyFill="1" applyBorder="1" applyAlignment="1">
      <alignment vertical="center" wrapText="1"/>
    </xf>
    <xf numFmtId="4" fontId="23" fillId="0" borderId="1" xfId="0" applyNumberFormat="1" applyFont="1" applyFill="1" applyBorder="1" applyAlignment="1">
      <alignment horizontal="center" vertical="center" shrinkToFit="1"/>
    </xf>
    <xf numFmtId="0" fontId="25" fillId="0" borderId="1" xfId="0" applyNumberFormat="1" applyFont="1" applyFill="1" applyBorder="1" applyAlignment="1">
      <alignment horizontal="center" vertical="center" shrinkToFit="1"/>
    </xf>
    <xf numFmtId="0" fontId="25" fillId="0" borderId="1" xfId="0" applyFont="1" applyFill="1" applyBorder="1" applyAlignment="1">
      <alignment vertical="center" wrapText="1"/>
    </xf>
    <xf numFmtId="4" fontId="25" fillId="0" borderId="1" xfId="0" applyNumberFormat="1" applyFont="1" applyFill="1" applyBorder="1" applyAlignment="1">
      <alignment horizontal="center" vertical="center" shrinkToFit="1"/>
    </xf>
    <xf numFmtId="0" fontId="26" fillId="0" borderId="4" xfId="2" applyNumberFormat="1" applyFont="1" applyFill="1" applyBorder="1" applyAlignment="1" applyProtection="1">
      <alignment horizontal="left" wrapText="1"/>
      <protection hidden="1"/>
    </xf>
    <xf numFmtId="0" fontId="26" fillId="0" borderId="3" xfId="2" applyNumberFormat="1" applyFont="1" applyFill="1" applyBorder="1" applyAlignment="1" applyProtection="1">
      <alignment horizontal="left" vertical="top" wrapText="1"/>
      <protection hidden="1"/>
    </xf>
    <xf numFmtId="0" fontId="25" fillId="0" borderId="1" xfId="0" applyFont="1" applyFill="1" applyBorder="1" applyAlignment="1">
      <alignment horizontal="left" vertical="center" wrapText="1"/>
    </xf>
    <xf numFmtId="0" fontId="28" fillId="0" borderId="0" xfId="0" applyNumberFormat="1" applyFont="1" applyFill="1" applyAlignment="1">
      <alignment vertical="center"/>
    </xf>
    <xf numFmtId="0" fontId="28" fillId="0" borderId="0" xfId="0" applyFont="1" applyFill="1" applyAlignment="1">
      <alignment vertical="center"/>
    </xf>
    <xf numFmtId="0" fontId="25" fillId="0" borderId="0" xfId="0" applyFont="1" applyFill="1" applyAlignment="1">
      <alignment vertical="center"/>
    </xf>
    <xf numFmtId="0" fontId="25" fillId="2" borderId="1" xfId="0" applyNumberFormat="1" applyFont="1" applyFill="1" applyBorder="1" applyAlignment="1">
      <alignment horizontal="center" vertical="center" shrinkToFit="1"/>
    </xf>
    <xf numFmtId="164" fontId="25" fillId="0" borderId="1" xfId="0" applyNumberFormat="1" applyFont="1" applyFill="1" applyBorder="1" applyAlignment="1">
      <alignment horizontal="center" vertical="center" shrinkToFit="1"/>
    </xf>
    <xf numFmtId="0" fontId="23" fillId="0" borderId="1" xfId="1" applyNumberFormat="1" applyFont="1" applyFill="1" applyBorder="1" applyAlignment="1" applyProtection="1">
      <alignment horizontal="center" vertical="center" shrinkToFit="1"/>
      <protection hidden="1"/>
    </xf>
    <xf numFmtId="0" fontId="23" fillId="0" borderId="1" xfId="1" applyNumberFormat="1" applyFont="1" applyFill="1" applyBorder="1" applyAlignment="1" applyProtection="1">
      <alignment horizontal="left" vertical="center" wrapText="1"/>
      <protection hidden="1"/>
    </xf>
    <xf numFmtId="164" fontId="23" fillId="0" borderId="1" xfId="0" applyNumberFormat="1" applyFont="1" applyFill="1" applyBorder="1" applyAlignment="1">
      <alignment horizontal="center" vertical="center" shrinkToFit="1"/>
    </xf>
    <xf numFmtId="0" fontId="25" fillId="0" borderId="1" xfId="1" applyNumberFormat="1" applyFont="1" applyFill="1" applyBorder="1" applyAlignment="1" applyProtection="1">
      <alignment horizontal="center" vertical="center" shrinkToFit="1"/>
      <protection hidden="1"/>
    </xf>
    <xf numFmtId="0" fontId="25" fillId="0" borderId="1" xfId="1" applyNumberFormat="1" applyFont="1" applyFill="1" applyBorder="1" applyAlignment="1" applyProtection="1">
      <alignment horizontal="left" vertical="center" wrapText="1"/>
      <protection hidden="1"/>
    </xf>
    <xf numFmtId="164" fontId="25" fillId="0" borderId="1" xfId="0" applyNumberFormat="1" applyFont="1" applyFill="1" applyBorder="1" applyAlignment="1">
      <alignment vertical="center"/>
    </xf>
    <xf numFmtId="0" fontId="25" fillId="0" borderId="1" xfId="0" applyFont="1" applyFill="1" applyBorder="1" applyAlignment="1">
      <alignment vertical="center"/>
    </xf>
    <xf numFmtId="164" fontId="25" fillId="0" borderId="1" xfId="0" applyNumberFormat="1" applyFont="1" applyFill="1" applyBorder="1" applyAlignment="1">
      <alignment horizontal="left" vertical="center" wrapText="1"/>
    </xf>
    <xf numFmtId="0" fontId="13" fillId="0" borderId="1" xfId="0" applyFont="1" applyFill="1" applyBorder="1" applyAlignment="1">
      <alignment horizontal="left" vertical="center" wrapText="1"/>
    </xf>
    <xf numFmtId="4" fontId="10" fillId="0" borderId="1" xfId="1" applyNumberFormat="1" applyFont="1" applyFill="1" applyBorder="1" applyAlignment="1" applyProtection="1">
      <alignment horizontal="left" vertical="center" wrapText="1"/>
      <protection hidden="1"/>
    </xf>
    <xf numFmtId="4" fontId="25" fillId="2" borderId="1" xfId="0" applyNumberFormat="1" applyFont="1" applyFill="1" applyBorder="1" applyAlignment="1">
      <alignment horizontal="center" vertical="center" shrinkToFit="1"/>
    </xf>
    <xf numFmtId="164" fontId="10" fillId="2" borderId="1" xfId="0" applyNumberFormat="1" applyFont="1" applyFill="1" applyBorder="1" applyAlignment="1">
      <alignment horizontal="center" vertical="center" shrinkToFit="1"/>
    </xf>
    <xf numFmtId="0" fontId="10" fillId="0" borderId="1" xfId="0" applyFont="1" applyFill="1" applyBorder="1" applyAlignment="1">
      <alignment vertical="top" wrapText="1"/>
    </xf>
    <xf numFmtId="0" fontId="29" fillId="0" borderId="0" xfId="0" applyNumberFormat="1" applyFont="1" applyFill="1" applyAlignment="1">
      <alignment vertical="center"/>
    </xf>
    <xf numFmtId="0" fontId="29" fillId="0" borderId="0" xfId="0" applyFont="1" applyFill="1" applyAlignment="1">
      <alignment vertical="top"/>
    </xf>
    <xf numFmtId="0" fontId="29" fillId="0" borderId="0" xfId="0" applyFont="1" applyFill="1" applyAlignment="1">
      <alignment vertical="center"/>
    </xf>
    <xf numFmtId="0" fontId="22" fillId="0" borderId="0" xfId="0" applyFont="1" applyFill="1" applyAlignment="1">
      <alignment horizontal="right" vertical="top" wrapText="1"/>
    </xf>
    <xf numFmtId="0" fontId="30" fillId="0" borderId="0" xfId="0" applyFont="1" applyFill="1" applyAlignment="1">
      <alignment horizontal="left" vertical="center" wrapText="1"/>
    </xf>
    <xf numFmtId="0" fontId="29" fillId="0" borderId="0" xfId="0" applyNumberFormat="1" applyFont="1" applyFill="1" applyBorder="1" applyAlignment="1">
      <alignment vertical="center" wrapText="1"/>
    </xf>
    <xf numFmtId="0" fontId="29" fillId="0" borderId="0" xfId="0" applyFont="1" applyFill="1" applyBorder="1" applyAlignment="1">
      <alignment vertical="top" wrapText="1"/>
    </xf>
    <xf numFmtId="0" fontId="32" fillId="0" borderId="0" xfId="0" applyFont="1" applyFill="1" applyBorder="1" applyAlignment="1">
      <alignment horizontal="right" vertical="center" wrapText="1"/>
    </xf>
    <xf numFmtId="0" fontId="13" fillId="0" borderId="2" xfId="0" applyNumberFormat="1" applyFont="1" applyFill="1" applyBorder="1" applyAlignment="1">
      <alignment horizontal="center" vertical="center" wrapText="1"/>
    </xf>
    <xf numFmtId="0" fontId="13" fillId="0" borderId="2" xfId="0" applyFont="1" applyFill="1" applyBorder="1" applyAlignment="1">
      <alignment horizontal="center" vertical="top" wrapText="1"/>
    </xf>
    <xf numFmtId="0" fontId="33" fillId="0" borderId="0" xfId="0" applyFont="1" applyFill="1" applyAlignment="1">
      <alignment vertical="center"/>
    </xf>
    <xf numFmtId="0" fontId="10" fillId="0" borderId="1" xfId="0" applyFont="1" applyFill="1" applyBorder="1" applyAlignment="1">
      <alignment horizontal="center" vertical="center" shrinkToFit="1"/>
    </xf>
    <xf numFmtId="164" fontId="20" fillId="0" borderId="1" xfId="0" applyNumberFormat="1" applyFont="1" applyFill="1" applyBorder="1" applyAlignment="1">
      <alignment vertical="center"/>
    </xf>
    <xf numFmtId="0" fontId="20" fillId="0" borderId="1" xfId="0" applyFont="1" applyFill="1" applyBorder="1" applyAlignment="1">
      <alignment vertical="center"/>
    </xf>
    <xf numFmtId="0" fontId="34" fillId="0" borderId="0" xfId="0" applyFont="1" applyFill="1" applyAlignment="1">
      <alignment vertical="center"/>
    </xf>
    <xf numFmtId="0" fontId="30" fillId="0" borderId="0" xfId="0" applyNumberFormat="1" applyFont="1" applyFill="1" applyAlignment="1">
      <alignment vertical="center"/>
    </xf>
    <xf numFmtId="0" fontId="27" fillId="0" borderId="0" xfId="0" applyFont="1" applyFill="1" applyAlignment="1">
      <alignment horizontal="right" vertical="center" wrapText="1"/>
    </xf>
    <xf numFmtId="0" fontId="28" fillId="0" borderId="0" xfId="0" applyFont="1" applyFill="1" applyAlignment="1">
      <alignment horizontal="left" vertical="center" wrapText="1"/>
    </xf>
    <xf numFmtId="0" fontId="28" fillId="0" borderId="0" xfId="0" applyNumberFormat="1" applyFont="1" applyFill="1" applyBorder="1" applyAlignment="1">
      <alignment vertical="center" wrapText="1"/>
    </xf>
    <xf numFmtId="0" fontId="28" fillId="0" borderId="0" xfId="0" applyFont="1" applyFill="1" applyBorder="1" applyAlignment="1">
      <alignment vertical="center" wrapText="1"/>
    </xf>
    <xf numFmtId="0" fontId="36" fillId="0" borderId="0" xfId="0" applyFont="1" applyFill="1" applyBorder="1" applyAlignment="1">
      <alignment horizontal="right" vertical="center" wrapText="1"/>
    </xf>
    <xf numFmtId="0" fontId="37" fillId="0" borderId="0" xfId="0" applyFont="1" applyFill="1" applyAlignment="1">
      <alignment vertical="center"/>
    </xf>
    <xf numFmtId="0" fontId="10" fillId="0" borderId="0" xfId="0" applyFont="1" applyAlignment="1">
      <alignment horizontal="justify" vertical="top"/>
    </xf>
    <xf numFmtId="0" fontId="10" fillId="0" borderId="1" xfId="0" applyFont="1" applyBorder="1" applyAlignment="1">
      <alignment horizontal="justify" vertical="center"/>
    </xf>
    <xf numFmtId="0" fontId="23" fillId="0" borderId="0" xfId="0" applyFont="1" applyFill="1" applyAlignment="1">
      <alignment vertical="center"/>
    </xf>
    <xf numFmtId="0" fontId="7" fillId="0" borderId="1" xfId="0" applyFont="1" applyFill="1" applyBorder="1" applyAlignment="1">
      <alignment horizontal="center" vertical="center" shrinkToFit="1"/>
    </xf>
    <xf numFmtId="0" fontId="7" fillId="0" borderId="1" xfId="0" applyFont="1" applyFill="1" applyBorder="1" applyAlignment="1">
      <alignment horizontal="left" vertical="top" wrapText="1"/>
    </xf>
    <xf numFmtId="0" fontId="22" fillId="0" borderId="0" xfId="0" applyFont="1" applyFill="1" applyAlignment="1">
      <alignment horizontal="left" vertical="center" wrapText="1"/>
    </xf>
    <xf numFmtId="0" fontId="36" fillId="0" borderId="0" xfId="0" applyFont="1" applyFill="1" applyBorder="1" applyAlignment="1">
      <alignment horizontal="right" vertical="center" wrapText="1"/>
    </xf>
    <xf numFmtId="0" fontId="28" fillId="0" borderId="0" xfId="0" applyNumberFormat="1" applyFont="1" applyFill="1" applyAlignment="1">
      <alignment vertical="center"/>
    </xf>
    <xf numFmtId="0" fontId="27" fillId="0" borderId="0" xfId="0" applyFont="1" applyFill="1" applyAlignment="1">
      <alignment horizontal="left" vertical="center" wrapText="1"/>
    </xf>
    <xf numFmtId="0" fontId="35" fillId="0" borderId="0" xfId="0" applyFont="1" applyFill="1" applyAlignment="1">
      <alignment horizontal="center" vertical="center" wrapText="1"/>
    </xf>
    <xf numFmtId="0" fontId="32" fillId="0" borderId="0" xfId="0" applyFont="1" applyFill="1" applyBorder="1" applyAlignment="1">
      <alignment horizontal="right" vertical="center" wrapText="1"/>
    </xf>
    <xf numFmtId="0" fontId="29" fillId="0" borderId="0" xfId="0" applyNumberFormat="1" applyFont="1" applyFill="1" applyAlignment="1">
      <alignment vertical="center"/>
    </xf>
    <xf numFmtId="0" fontId="31"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3">
    <cellStyle name="Обычный" xfId="0" builtinId="0"/>
    <cellStyle name="Обычный 2" xfId="1"/>
    <cellStyle name="Обычный 5"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H85"/>
  <sheetViews>
    <sheetView zoomScaleSheetLayoutView="90" workbookViewId="0">
      <selection activeCell="C2" sqref="C2:E2"/>
    </sheetView>
  </sheetViews>
  <sheetFormatPr defaultColWidth="8.90625" defaultRowHeight="14"/>
  <cols>
    <col min="1" max="1" width="18.90625" style="74" customWidth="1"/>
    <col min="2" max="2" width="57.08984375" style="75" customWidth="1"/>
    <col min="3" max="3" width="12.90625" style="75" customWidth="1"/>
    <col min="4" max="4" width="12.36328125" style="75" customWidth="1"/>
    <col min="5" max="5" width="11.08984375" style="75" customWidth="1"/>
    <col min="6" max="6" width="10.08984375" style="75" bestFit="1" customWidth="1"/>
    <col min="7" max="16384" width="8.90625" style="75"/>
  </cols>
  <sheetData>
    <row r="1" spans="1:5" ht="96" customHeight="1">
      <c r="C1" s="119" t="s">
        <v>178</v>
      </c>
      <c r="D1" s="119"/>
      <c r="E1" s="119"/>
    </row>
    <row r="2" spans="1:5" ht="103.65" customHeight="1">
      <c r="A2" s="121"/>
      <c r="B2" s="108"/>
      <c r="C2" s="122" t="s">
        <v>177</v>
      </c>
      <c r="D2" s="122"/>
      <c r="E2" s="122"/>
    </row>
    <row r="3" spans="1:5" ht="0.65" customHeight="1">
      <c r="A3" s="121"/>
      <c r="B3" s="108"/>
      <c r="C3" s="109"/>
      <c r="D3" s="109"/>
      <c r="E3" s="109"/>
    </row>
    <row r="4" spans="1:5" ht="22.4" customHeight="1">
      <c r="A4" s="123" t="s">
        <v>0</v>
      </c>
      <c r="B4" s="123"/>
      <c r="C4" s="123"/>
      <c r="D4" s="123"/>
      <c r="E4" s="123"/>
    </row>
    <row r="5" spans="1:5" ht="20.9" customHeight="1">
      <c r="A5" s="123" t="s">
        <v>171</v>
      </c>
      <c r="B5" s="123"/>
      <c r="C5" s="123"/>
      <c r="D5" s="123"/>
      <c r="E5" s="123"/>
    </row>
    <row r="6" spans="1:5">
      <c r="A6" s="110"/>
      <c r="B6" s="111"/>
      <c r="C6" s="112"/>
      <c r="D6" s="120" t="s">
        <v>100</v>
      </c>
      <c r="E6" s="120"/>
    </row>
    <row r="7" spans="1:5" ht="36.65" customHeight="1">
      <c r="A7" s="59" t="s">
        <v>34</v>
      </c>
      <c r="B7" s="60" t="s">
        <v>65</v>
      </c>
      <c r="C7" s="61" t="s">
        <v>123</v>
      </c>
      <c r="D7" s="61" t="s">
        <v>130</v>
      </c>
      <c r="E7" s="61" t="s">
        <v>131</v>
      </c>
    </row>
    <row r="8" spans="1:5" s="113" customFormat="1" ht="13">
      <c r="A8" s="62">
        <v>1</v>
      </c>
      <c r="B8" s="63">
        <v>2</v>
      </c>
      <c r="C8" s="63">
        <v>3</v>
      </c>
      <c r="D8" s="63">
        <v>4</v>
      </c>
      <c r="E8" s="64">
        <v>5</v>
      </c>
    </row>
    <row r="9" spans="1:5" s="76" customFormat="1" ht="15.5">
      <c r="A9" s="65" t="s">
        <v>2</v>
      </c>
      <c r="B9" s="66" t="s">
        <v>3</v>
      </c>
      <c r="C9" s="67">
        <f>C10+C67+C71+C75+C83</f>
        <v>1999379085.1200001</v>
      </c>
      <c r="D9" s="67">
        <f>D10+D67+D71+D75+D83</f>
        <v>300386010</v>
      </c>
      <c r="E9" s="67">
        <f>E10+E67+E71+E75+E83</f>
        <v>304846810</v>
      </c>
    </row>
    <row r="10" spans="1:5" s="76" customFormat="1" ht="46.5">
      <c r="A10" s="68" t="s">
        <v>4</v>
      </c>
      <c r="B10" s="69" t="s">
        <v>5</v>
      </c>
      <c r="C10" s="67">
        <f>C11+C14+C40</f>
        <v>1978879085.1200001</v>
      </c>
      <c r="D10" s="67">
        <f>D11+D14+D40</f>
        <v>299886010</v>
      </c>
      <c r="E10" s="67">
        <f>E11+E14+E40</f>
        <v>304846810</v>
      </c>
    </row>
    <row r="11" spans="1:5" s="76" customFormat="1" ht="30">
      <c r="A11" s="65" t="s">
        <v>74</v>
      </c>
      <c r="B11" s="66" t="s">
        <v>75</v>
      </c>
      <c r="C11" s="67">
        <f>C12</f>
        <v>11148200</v>
      </c>
      <c r="D11" s="67">
        <f t="shared" ref="D11:E11" si="0">D12</f>
        <v>11809300</v>
      </c>
      <c r="E11" s="67">
        <f t="shared" si="0"/>
        <v>12464100</v>
      </c>
    </row>
    <row r="12" spans="1:5" s="76" customFormat="1" ht="46.5">
      <c r="A12" s="68" t="s">
        <v>79</v>
      </c>
      <c r="B12" s="69" t="s">
        <v>80</v>
      </c>
      <c r="C12" s="70">
        <f>C13</f>
        <v>11148200</v>
      </c>
      <c r="D12" s="70">
        <f t="shared" ref="D12:E12" si="1">D13</f>
        <v>11809300</v>
      </c>
      <c r="E12" s="70">
        <f t="shared" si="1"/>
        <v>12464100</v>
      </c>
    </row>
    <row r="13" spans="1:5" s="76" customFormat="1" ht="46.5">
      <c r="A13" s="68" t="s">
        <v>81</v>
      </c>
      <c r="B13" s="69" t="s">
        <v>82</v>
      </c>
      <c r="C13" s="70">
        <v>11148200</v>
      </c>
      <c r="D13" s="70">
        <v>11809300</v>
      </c>
      <c r="E13" s="70">
        <v>12464100</v>
      </c>
    </row>
    <row r="14" spans="1:5" s="76" customFormat="1" ht="41.4" customHeight="1">
      <c r="A14" s="65" t="s">
        <v>42</v>
      </c>
      <c r="B14" s="66" t="s">
        <v>66</v>
      </c>
      <c r="C14" s="67">
        <f>C25+C29+C31+C33+C17+C23+C27+C15+C19+C21</f>
        <v>734453394.17000008</v>
      </c>
      <c r="D14" s="67">
        <f t="shared" ref="D14:E14" si="2">D25+D29+D31+D33+D17+D23+D27+D15+D19+D21</f>
        <v>0</v>
      </c>
      <c r="E14" s="67">
        <f t="shared" si="2"/>
        <v>0</v>
      </c>
    </row>
    <row r="15" spans="1:5" s="76" customFormat="1" ht="113.4" hidden="1" customHeight="1">
      <c r="A15" s="7" t="s">
        <v>148</v>
      </c>
      <c r="B15" s="114" t="s">
        <v>149</v>
      </c>
      <c r="C15" s="70">
        <f>C16</f>
        <v>0</v>
      </c>
      <c r="D15" s="70">
        <f t="shared" ref="D15:E15" si="3">D16</f>
        <v>0</v>
      </c>
      <c r="E15" s="70">
        <f t="shared" si="3"/>
        <v>0</v>
      </c>
    </row>
    <row r="16" spans="1:5" s="76" customFormat="1" ht="111.65" hidden="1" customHeight="1">
      <c r="A16" s="7" t="s">
        <v>150</v>
      </c>
      <c r="B16" s="91" t="s">
        <v>151</v>
      </c>
      <c r="C16" s="70">
        <v>0</v>
      </c>
      <c r="D16" s="70">
        <v>0</v>
      </c>
      <c r="E16" s="70">
        <v>0</v>
      </c>
    </row>
    <row r="17" spans="1:8" s="76" customFormat="1" ht="111" customHeight="1">
      <c r="A17" s="68" t="s">
        <v>134</v>
      </c>
      <c r="B17" s="115" t="s">
        <v>136</v>
      </c>
      <c r="C17" s="70">
        <f>C18</f>
        <v>269494495.17000002</v>
      </c>
      <c r="D17" s="70">
        <f t="shared" ref="D17:E17" si="4">D18</f>
        <v>0</v>
      </c>
      <c r="E17" s="70">
        <f t="shared" si="4"/>
        <v>0</v>
      </c>
    </row>
    <row r="18" spans="1:8" s="76" customFormat="1" ht="103.75" customHeight="1">
      <c r="A18" s="68" t="s">
        <v>135</v>
      </c>
      <c r="B18" s="115" t="s">
        <v>137</v>
      </c>
      <c r="C18" s="70">
        <v>269494495.17000002</v>
      </c>
      <c r="D18" s="70">
        <v>0</v>
      </c>
      <c r="E18" s="70">
        <v>0</v>
      </c>
    </row>
    <row r="19" spans="1:8" s="76" customFormat="1" ht="56.4" customHeight="1">
      <c r="A19" s="7" t="s">
        <v>152</v>
      </c>
      <c r="B19" s="91" t="s">
        <v>153</v>
      </c>
      <c r="C19" s="70">
        <f>C20</f>
        <v>42715500</v>
      </c>
      <c r="D19" s="70">
        <f t="shared" ref="D19:E19" si="5">D20</f>
        <v>0</v>
      </c>
      <c r="E19" s="70">
        <f t="shared" si="5"/>
        <v>0</v>
      </c>
    </row>
    <row r="20" spans="1:8" s="76" customFormat="1" ht="56.4" customHeight="1">
      <c r="A20" s="7" t="s">
        <v>154</v>
      </c>
      <c r="B20" s="91" t="s">
        <v>155</v>
      </c>
      <c r="C20" s="70">
        <v>42715500</v>
      </c>
      <c r="D20" s="70">
        <v>0</v>
      </c>
      <c r="E20" s="70">
        <v>0</v>
      </c>
    </row>
    <row r="21" spans="1:8" s="76" customFormat="1" ht="81.650000000000006" customHeight="1">
      <c r="A21" s="7" t="s">
        <v>156</v>
      </c>
      <c r="B21" s="91" t="s">
        <v>157</v>
      </c>
      <c r="C21" s="70">
        <f>C22</f>
        <v>1194000</v>
      </c>
      <c r="D21" s="70">
        <f t="shared" ref="D21:E21" si="6">D22</f>
        <v>0</v>
      </c>
      <c r="E21" s="70">
        <f t="shared" si="6"/>
        <v>0</v>
      </c>
    </row>
    <row r="22" spans="1:8" s="76" customFormat="1" ht="86.4" customHeight="1">
      <c r="A22" s="7" t="s">
        <v>158</v>
      </c>
      <c r="B22" s="91" t="s">
        <v>159</v>
      </c>
      <c r="C22" s="70">
        <v>1194000</v>
      </c>
      <c r="D22" s="70">
        <v>0</v>
      </c>
      <c r="E22" s="70">
        <v>0</v>
      </c>
    </row>
    <row r="23" spans="1:8" s="76" customFormat="1" ht="103.75" customHeight="1">
      <c r="A23" s="68" t="s">
        <v>141</v>
      </c>
      <c r="B23" s="88" t="s">
        <v>145</v>
      </c>
      <c r="C23" s="89">
        <f>C24</f>
        <v>106349399</v>
      </c>
      <c r="D23" s="70">
        <f t="shared" ref="D23:E23" si="7">D24</f>
        <v>0</v>
      </c>
      <c r="E23" s="70">
        <f t="shared" si="7"/>
        <v>0</v>
      </c>
    </row>
    <row r="24" spans="1:8" s="76" customFormat="1" ht="103.75" customHeight="1">
      <c r="A24" s="68" t="s">
        <v>140</v>
      </c>
      <c r="B24" s="88" t="s">
        <v>146</v>
      </c>
      <c r="C24" s="70">
        <v>106349399</v>
      </c>
      <c r="D24" s="70">
        <v>0</v>
      </c>
      <c r="E24" s="70">
        <v>0</v>
      </c>
    </row>
    <row r="25" spans="1:8" s="76" customFormat="1" ht="70.400000000000006" hidden="1" customHeight="1">
      <c r="A25" s="68" t="s">
        <v>92</v>
      </c>
      <c r="B25" s="69" t="s">
        <v>94</v>
      </c>
      <c r="C25" s="70">
        <f>C26</f>
        <v>0</v>
      </c>
      <c r="D25" s="70">
        <f t="shared" ref="D25:E25" si="8">D26</f>
        <v>0</v>
      </c>
      <c r="E25" s="70">
        <f t="shared" si="8"/>
        <v>0</v>
      </c>
    </row>
    <row r="26" spans="1:8" s="76" customFormat="1" ht="65.400000000000006" hidden="1" customHeight="1">
      <c r="A26" s="68" t="s">
        <v>93</v>
      </c>
      <c r="B26" s="69" t="s">
        <v>95</v>
      </c>
      <c r="C26" s="70">
        <v>0</v>
      </c>
      <c r="D26" s="70">
        <v>0</v>
      </c>
      <c r="E26" s="70">
        <v>0</v>
      </c>
    </row>
    <row r="27" spans="1:8" s="76" customFormat="1" ht="65.400000000000006" customHeight="1">
      <c r="A27" s="68" t="s">
        <v>143</v>
      </c>
      <c r="B27" s="88" t="s">
        <v>147</v>
      </c>
      <c r="C27" s="89">
        <f>C28</f>
        <v>1700000</v>
      </c>
      <c r="D27" s="70">
        <f t="shared" ref="D27:E27" si="9">D28</f>
        <v>0</v>
      </c>
      <c r="E27" s="70">
        <f t="shared" si="9"/>
        <v>0</v>
      </c>
    </row>
    <row r="28" spans="1:8" s="76" customFormat="1" ht="65.400000000000006" customHeight="1">
      <c r="A28" s="68" t="s">
        <v>142</v>
      </c>
      <c r="B28" s="88" t="s">
        <v>144</v>
      </c>
      <c r="C28" s="70">
        <v>1700000</v>
      </c>
      <c r="D28" s="70">
        <v>0</v>
      </c>
      <c r="E28" s="70">
        <v>0</v>
      </c>
    </row>
    <row r="29" spans="1:8" s="76" customFormat="1" ht="40.4" customHeight="1">
      <c r="A29" s="68" t="s">
        <v>97</v>
      </c>
      <c r="B29" s="69" t="s">
        <v>98</v>
      </c>
      <c r="C29" s="70">
        <f>C30</f>
        <v>40000000</v>
      </c>
      <c r="D29" s="70">
        <f t="shared" ref="D29:E29" si="10">D30</f>
        <v>0</v>
      </c>
      <c r="E29" s="70">
        <f t="shared" si="10"/>
        <v>0</v>
      </c>
    </row>
    <row r="30" spans="1:8" s="76" customFormat="1" ht="52.25" customHeight="1">
      <c r="A30" s="68" t="s">
        <v>96</v>
      </c>
      <c r="B30" s="69" t="s">
        <v>99</v>
      </c>
      <c r="C30" s="70">
        <v>40000000</v>
      </c>
      <c r="D30" s="70">
        <v>0</v>
      </c>
      <c r="E30" s="70">
        <v>0</v>
      </c>
      <c r="G30" s="71"/>
      <c r="H30" s="72"/>
    </row>
    <row r="31" spans="1:8" s="76" customFormat="1" ht="39.65" customHeight="1">
      <c r="A31" s="68" t="s">
        <v>124</v>
      </c>
      <c r="B31" s="69" t="s">
        <v>127</v>
      </c>
      <c r="C31" s="70">
        <f>C32</f>
        <v>0</v>
      </c>
      <c r="D31" s="70">
        <f t="shared" ref="D31:E31" si="11">D32</f>
        <v>0</v>
      </c>
      <c r="E31" s="70">
        <f t="shared" si="11"/>
        <v>0</v>
      </c>
    </row>
    <row r="32" spans="1:8" s="76" customFormat="1" ht="31">
      <c r="A32" s="68" t="s">
        <v>125</v>
      </c>
      <c r="B32" s="69" t="s">
        <v>126</v>
      </c>
      <c r="C32" s="70">
        <v>0</v>
      </c>
      <c r="D32" s="70">
        <v>0</v>
      </c>
      <c r="E32" s="70">
        <v>0</v>
      </c>
    </row>
    <row r="33" spans="1:5" s="76" customFormat="1" ht="18.649999999999999" customHeight="1">
      <c r="A33" s="68" t="s">
        <v>43</v>
      </c>
      <c r="B33" s="69" t="s">
        <v>32</v>
      </c>
      <c r="C33" s="70">
        <f>C34</f>
        <v>273000000</v>
      </c>
      <c r="D33" s="70">
        <f t="shared" ref="D33:E33" si="12">D34</f>
        <v>0</v>
      </c>
      <c r="E33" s="70">
        <f t="shared" si="12"/>
        <v>0</v>
      </c>
    </row>
    <row r="34" spans="1:5" s="76" customFormat="1" ht="38.4" customHeight="1">
      <c r="A34" s="68" t="s">
        <v>44</v>
      </c>
      <c r="B34" s="69" t="s">
        <v>33</v>
      </c>
      <c r="C34" s="70">
        <f>C35+C36+C37+C38</f>
        <v>273000000</v>
      </c>
      <c r="D34" s="70">
        <f t="shared" ref="D34:E34" si="13">D35+D36+D37+D38</f>
        <v>0</v>
      </c>
      <c r="E34" s="70">
        <f t="shared" si="13"/>
        <v>0</v>
      </c>
    </row>
    <row r="35" spans="1:5" s="76" customFormat="1" ht="46.5" hidden="1">
      <c r="A35" s="68" t="s">
        <v>67</v>
      </c>
      <c r="B35" s="73" t="s">
        <v>36</v>
      </c>
      <c r="C35" s="70"/>
      <c r="D35" s="70"/>
      <c r="E35" s="70"/>
    </row>
    <row r="36" spans="1:5" s="76" customFormat="1" ht="77.5" hidden="1">
      <c r="A36" s="68"/>
      <c r="B36" s="73" t="s">
        <v>73</v>
      </c>
      <c r="C36" s="70"/>
      <c r="D36" s="70"/>
      <c r="E36" s="70"/>
    </row>
    <row r="37" spans="1:5" s="76" customFormat="1" ht="31">
      <c r="A37" s="68" t="s">
        <v>111</v>
      </c>
      <c r="B37" s="73" t="s">
        <v>132</v>
      </c>
      <c r="C37" s="70">
        <v>3000000</v>
      </c>
      <c r="D37" s="70">
        <v>0</v>
      </c>
      <c r="E37" s="70">
        <v>0</v>
      </c>
    </row>
    <row r="38" spans="1:5" s="76" customFormat="1" ht="62">
      <c r="A38" s="68" t="s">
        <v>101</v>
      </c>
      <c r="B38" s="73" t="s">
        <v>172</v>
      </c>
      <c r="C38" s="70">
        <v>270000000</v>
      </c>
      <c r="D38" s="70">
        <v>0</v>
      </c>
      <c r="E38" s="70">
        <v>0</v>
      </c>
    </row>
    <row r="39" spans="1:5" ht="15.5" hidden="1">
      <c r="C39" s="76"/>
      <c r="D39" s="76"/>
      <c r="E39" s="76"/>
    </row>
    <row r="40" spans="1:5" s="76" customFormat="1" ht="19.399999999999999" customHeight="1">
      <c r="A40" s="65" t="s">
        <v>45</v>
      </c>
      <c r="B40" s="66" t="s">
        <v>6</v>
      </c>
      <c r="C40" s="67">
        <f>C41+C52</f>
        <v>1233277490.95</v>
      </c>
      <c r="D40" s="67">
        <f t="shared" ref="D40:E40" si="14">D41+D52</f>
        <v>288076710</v>
      </c>
      <c r="E40" s="67">
        <f t="shared" si="14"/>
        <v>292382710</v>
      </c>
    </row>
    <row r="41" spans="1:5" s="76" customFormat="1" ht="63.65" customHeight="1">
      <c r="A41" s="68" t="s">
        <v>46</v>
      </c>
      <c r="B41" s="69" t="s">
        <v>7</v>
      </c>
      <c r="C41" s="70">
        <f t="shared" ref="C41:E41" si="15">C42</f>
        <v>80858166.969999999</v>
      </c>
      <c r="D41" s="70">
        <f t="shared" si="15"/>
        <v>77758582</v>
      </c>
      <c r="E41" s="70">
        <f t="shared" si="15"/>
        <v>78489572</v>
      </c>
    </row>
    <row r="42" spans="1:5" s="76" customFormat="1" ht="90.65" customHeight="1">
      <c r="A42" s="68" t="s">
        <v>47</v>
      </c>
      <c r="B42" s="69" t="s">
        <v>8</v>
      </c>
      <c r="C42" s="70">
        <f>SUM(C46:C50)</f>
        <v>80858166.969999999</v>
      </c>
      <c r="D42" s="70">
        <f t="shared" ref="D42:E42" si="16">SUM(D46:D50)</f>
        <v>77758582</v>
      </c>
      <c r="E42" s="70">
        <f t="shared" si="16"/>
        <v>78489572</v>
      </c>
    </row>
    <row r="43" spans="1:5" s="76" customFormat="1" ht="77.5" hidden="1">
      <c r="A43" s="68" t="s">
        <v>48</v>
      </c>
      <c r="B43" s="69" t="s">
        <v>22</v>
      </c>
      <c r="C43" s="70">
        <v>0</v>
      </c>
      <c r="D43" s="70">
        <v>0</v>
      </c>
      <c r="E43" s="70">
        <v>0</v>
      </c>
    </row>
    <row r="44" spans="1:5" s="76" customFormat="1" ht="114" hidden="1" customHeight="1">
      <c r="A44" s="68" t="s">
        <v>49</v>
      </c>
      <c r="B44" s="69" t="s">
        <v>23</v>
      </c>
      <c r="C44" s="70">
        <v>0</v>
      </c>
      <c r="D44" s="70">
        <v>0</v>
      </c>
      <c r="E44" s="70">
        <v>0</v>
      </c>
    </row>
    <row r="45" spans="1:5" s="76" customFormat="1" ht="84.65" hidden="1" customHeight="1">
      <c r="A45" s="68" t="s">
        <v>50</v>
      </c>
      <c r="B45" s="69" t="s">
        <v>9</v>
      </c>
      <c r="C45" s="70"/>
      <c r="D45" s="70"/>
      <c r="E45" s="70"/>
    </row>
    <row r="46" spans="1:5" s="76" customFormat="1" ht="110.4" customHeight="1">
      <c r="A46" s="68" t="s">
        <v>51</v>
      </c>
      <c r="B46" s="69" t="s">
        <v>37</v>
      </c>
      <c r="C46" s="70">
        <v>49119624.969999999</v>
      </c>
      <c r="D46" s="70">
        <v>45542910</v>
      </c>
      <c r="E46" s="70">
        <v>45542910</v>
      </c>
    </row>
    <row r="47" spans="1:5" s="76" customFormat="1" ht="126.65" customHeight="1">
      <c r="A47" s="68" t="s">
        <v>84</v>
      </c>
      <c r="B47" s="69" t="s">
        <v>88</v>
      </c>
      <c r="C47" s="70">
        <v>18665147</v>
      </c>
      <c r="D47" s="70">
        <v>18950900</v>
      </c>
      <c r="E47" s="70">
        <v>19365710</v>
      </c>
    </row>
    <row r="48" spans="1:5" s="76" customFormat="1" ht="118.4" customHeight="1">
      <c r="A48" s="68" t="s">
        <v>86</v>
      </c>
      <c r="B48" s="69" t="s">
        <v>89</v>
      </c>
      <c r="C48" s="70">
        <v>13073395</v>
      </c>
      <c r="D48" s="70">
        <v>13264772</v>
      </c>
      <c r="E48" s="70">
        <v>13580952</v>
      </c>
    </row>
    <row r="49" spans="1:5" s="76" customFormat="1" ht="117" hidden="1" customHeight="1">
      <c r="A49" s="68" t="s">
        <v>83</v>
      </c>
      <c r="B49" s="69" t="s">
        <v>90</v>
      </c>
      <c r="C49" s="70">
        <v>0</v>
      </c>
      <c r="D49" s="70">
        <v>0</v>
      </c>
      <c r="E49" s="70">
        <v>0</v>
      </c>
    </row>
    <row r="50" spans="1:5" s="76" customFormat="1" ht="114.65" hidden="1" customHeight="1">
      <c r="A50" s="68" t="s">
        <v>85</v>
      </c>
      <c r="B50" s="69" t="s">
        <v>91</v>
      </c>
      <c r="C50" s="70">
        <v>0</v>
      </c>
      <c r="D50" s="70">
        <v>0</v>
      </c>
      <c r="E50" s="70">
        <v>0</v>
      </c>
    </row>
    <row r="51" spans="1:5" s="76" customFormat="1" ht="113.15" hidden="1" customHeight="1">
      <c r="A51" s="68" t="s">
        <v>64</v>
      </c>
      <c r="B51" s="69" t="s">
        <v>71</v>
      </c>
      <c r="C51" s="70"/>
      <c r="D51" s="70">
        <v>0</v>
      </c>
      <c r="E51" s="70">
        <v>0</v>
      </c>
    </row>
    <row r="52" spans="1:5" s="76" customFormat="1" ht="37.75" customHeight="1">
      <c r="A52" s="68" t="s">
        <v>63</v>
      </c>
      <c r="B52" s="69" t="s">
        <v>76</v>
      </c>
      <c r="C52" s="70">
        <f>C53</f>
        <v>1152419323.98</v>
      </c>
      <c r="D52" s="70">
        <f t="shared" ref="D52:E52" si="17">D53</f>
        <v>210318128</v>
      </c>
      <c r="E52" s="70">
        <f t="shared" si="17"/>
        <v>213893138</v>
      </c>
    </row>
    <row r="53" spans="1:5" s="76" customFormat="1" ht="31">
      <c r="A53" s="68" t="s">
        <v>62</v>
      </c>
      <c r="B53" s="69" t="s">
        <v>10</v>
      </c>
      <c r="C53" s="70">
        <f>C54+C62+C63+C64+C55+C56+C57+C58+C59+C60+C61</f>
        <v>1152419323.98</v>
      </c>
      <c r="D53" s="70">
        <f t="shared" ref="D53:E53" si="18">D62+D63+D64+D55+D57+D58+D59+D60+D61</f>
        <v>210318128</v>
      </c>
      <c r="E53" s="70">
        <f t="shared" si="18"/>
        <v>213893138</v>
      </c>
    </row>
    <row r="54" spans="1:5" s="76" customFormat="1" ht="48.65" customHeight="1">
      <c r="A54" s="68" t="s">
        <v>108</v>
      </c>
      <c r="B54" s="69" t="s">
        <v>176</v>
      </c>
      <c r="C54" s="70">
        <v>300000</v>
      </c>
      <c r="D54" s="70">
        <v>0</v>
      </c>
      <c r="E54" s="70">
        <v>0</v>
      </c>
    </row>
    <row r="55" spans="1:5" s="76" customFormat="1" ht="48.65" customHeight="1">
      <c r="A55" s="68" t="s">
        <v>122</v>
      </c>
      <c r="B55" s="73" t="s">
        <v>175</v>
      </c>
      <c r="C55" s="70">
        <v>250000000</v>
      </c>
      <c r="D55" s="70">
        <v>0</v>
      </c>
      <c r="E55" s="70">
        <v>0</v>
      </c>
    </row>
    <row r="56" spans="1:5" s="76" customFormat="1" ht="48.65" customHeight="1">
      <c r="A56" s="117" t="s">
        <v>173</v>
      </c>
      <c r="B56" s="118" t="s">
        <v>174</v>
      </c>
      <c r="C56" s="70">
        <v>150000000</v>
      </c>
      <c r="D56" s="70"/>
      <c r="E56" s="70"/>
    </row>
    <row r="57" spans="1:5" s="76" customFormat="1" ht="62">
      <c r="A57" s="8" t="s">
        <v>160</v>
      </c>
      <c r="B57" s="91" t="s">
        <v>161</v>
      </c>
      <c r="C57" s="70">
        <v>307000000</v>
      </c>
      <c r="D57" s="70">
        <v>0</v>
      </c>
      <c r="E57" s="70">
        <v>0</v>
      </c>
    </row>
    <row r="58" spans="1:5" s="76" customFormat="1" ht="67.75" customHeight="1">
      <c r="A58" s="7" t="s">
        <v>162</v>
      </c>
      <c r="B58" s="91" t="s">
        <v>163</v>
      </c>
      <c r="C58" s="70">
        <v>42373050.710000001</v>
      </c>
      <c r="D58" s="70">
        <v>0</v>
      </c>
      <c r="E58" s="70">
        <v>0</v>
      </c>
    </row>
    <row r="59" spans="1:5" s="76" customFormat="1" ht="67.25" hidden="1" customHeight="1">
      <c r="A59" s="68" t="s">
        <v>114</v>
      </c>
      <c r="B59" s="69" t="s">
        <v>118</v>
      </c>
      <c r="C59" s="70">
        <v>0</v>
      </c>
      <c r="D59" s="70">
        <v>0</v>
      </c>
      <c r="E59" s="70">
        <v>0</v>
      </c>
    </row>
    <row r="60" spans="1:5" s="76" customFormat="1" ht="49.25" hidden="1" customHeight="1">
      <c r="A60" s="68" t="s">
        <v>104</v>
      </c>
      <c r="B60" s="69" t="s">
        <v>119</v>
      </c>
      <c r="C60" s="70">
        <v>0</v>
      </c>
      <c r="D60" s="70">
        <v>0</v>
      </c>
      <c r="E60" s="70">
        <v>0</v>
      </c>
    </row>
    <row r="61" spans="1:5" s="76" customFormat="1" ht="65" customHeight="1">
      <c r="A61" s="8" t="s">
        <v>164</v>
      </c>
      <c r="B61" s="58" t="s">
        <v>165</v>
      </c>
      <c r="C61" s="70">
        <v>32504000</v>
      </c>
      <c r="D61" s="70">
        <v>0</v>
      </c>
      <c r="E61" s="70">
        <v>0</v>
      </c>
    </row>
    <row r="62" spans="1:5" s="76" customFormat="1" ht="81.650000000000006" customHeight="1">
      <c r="A62" s="77" t="s">
        <v>115</v>
      </c>
      <c r="B62" s="69" t="s">
        <v>128</v>
      </c>
      <c r="C62" s="70">
        <v>208766616.97999999</v>
      </c>
      <c r="D62" s="70">
        <v>210318128</v>
      </c>
      <c r="E62" s="70">
        <v>213893138</v>
      </c>
    </row>
    <row r="63" spans="1:5" s="76" customFormat="1" ht="52.25" customHeight="1">
      <c r="A63" s="77" t="s">
        <v>133</v>
      </c>
      <c r="B63" s="91" t="s">
        <v>138</v>
      </c>
      <c r="C63" s="70">
        <v>83832356.290000007</v>
      </c>
      <c r="D63" s="70">
        <v>0</v>
      </c>
      <c r="E63" s="70">
        <v>0</v>
      </c>
    </row>
    <row r="64" spans="1:5" s="76" customFormat="1" ht="71.400000000000006" customHeight="1">
      <c r="A64" s="68" t="s">
        <v>72</v>
      </c>
      <c r="B64" s="69" t="s">
        <v>129</v>
      </c>
      <c r="C64" s="70">
        <v>77643300</v>
      </c>
      <c r="D64" s="70">
        <v>0</v>
      </c>
      <c r="E64" s="70">
        <v>0</v>
      </c>
    </row>
    <row r="65" spans="1:5" s="76" customFormat="1" ht="81" hidden="1" customHeight="1">
      <c r="A65" s="68" t="s">
        <v>61</v>
      </c>
      <c r="B65" s="69" t="s">
        <v>20</v>
      </c>
      <c r="C65" s="78">
        <v>0</v>
      </c>
      <c r="D65" s="78">
        <v>0</v>
      </c>
      <c r="E65" s="78">
        <v>0</v>
      </c>
    </row>
    <row r="66" spans="1:5" s="76" customFormat="1" ht="80.25" hidden="1" customHeight="1">
      <c r="A66" s="68" t="s">
        <v>68</v>
      </c>
      <c r="B66" s="69" t="s">
        <v>69</v>
      </c>
      <c r="C66" s="78">
        <v>0</v>
      </c>
      <c r="D66" s="78">
        <v>0</v>
      </c>
      <c r="E66" s="78">
        <v>0</v>
      </c>
    </row>
    <row r="67" spans="1:5" s="76" customFormat="1" ht="30" hidden="1">
      <c r="A67" s="79" t="s">
        <v>26</v>
      </c>
      <c r="B67" s="80" t="s">
        <v>27</v>
      </c>
      <c r="C67" s="81">
        <f>C68</f>
        <v>0</v>
      </c>
      <c r="D67" s="81">
        <f t="shared" ref="D67:E69" si="19">D68</f>
        <v>0</v>
      </c>
      <c r="E67" s="81">
        <f t="shared" si="19"/>
        <v>0</v>
      </c>
    </row>
    <row r="68" spans="1:5" s="76" customFormat="1" ht="32.15" hidden="1" customHeight="1">
      <c r="A68" s="82" t="s">
        <v>58</v>
      </c>
      <c r="B68" s="83" t="s">
        <v>28</v>
      </c>
      <c r="C68" s="78">
        <f>C69</f>
        <v>0</v>
      </c>
      <c r="D68" s="78">
        <f t="shared" si="19"/>
        <v>0</v>
      </c>
      <c r="E68" s="78">
        <f t="shared" si="19"/>
        <v>0</v>
      </c>
    </row>
    <row r="69" spans="1:5" s="76" customFormat="1" ht="31" hidden="1">
      <c r="A69" s="82" t="s">
        <v>59</v>
      </c>
      <c r="B69" s="83" t="s">
        <v>24</v>
      </c>
      <c r="C69" s="78">
        <f>C70</f>
        <v>0</v>
      </c>
      <c r="D69" s="78">
        <f t="shared" si="19"/>
        <v>0</v>
      </c>
      <c r="E69" s="78">
        <f t="shared" si="19"/>
        <v>0</v>
      </c>
    </row>
    <row r="70" spans="1:5" s="76" customFormat="1" ht="45.65" hidden="1" customHeight="1">
      <c r="A70" s="68" t="s">
        <v>60</v>
      </c>
      <c r="B70" s="69" t="s">
        <v>24</v>
      </c>
      <c r="C70" s="78"/>
      <c r="D70" s="78"/>
      <c r="E70" s="78"/>
    </row>
    <row r="71" spans="1:5" s="76" customFormat="1" ht="18.649999999999999" customHeight="1">
      <c r="A71" s="79" t="s">
        <v>29</v>
      </c>
      <c r="B71" s="80" t="s">
        <v>30</v>
      </c>
      <c r="C71" s="81">
        <f>C72</f>
        <v>20500000</v>
      </c>
      <c r="D71" s="81">
        <f t="shared" ref="D71:E73" si="20">D72</f>
        <v>500000</v>
      </c>
      <c r="E71" s="81">
        <f t="shared" si="20"/>
        <v>0</v>
      </c>
    </row>
    <row r="72" spans="1:5" s="76" customFormat="1" ht="35.15" customHeight="1">
      <c r="A72" s="82" t="s">
        <v>38</v>
      </c>
      <c r="B72" s="83" t="s">
        <v>25</v>
      </c>
      <c r="C72" s="78">
        <f>C73</f>
        <v>20500000</v>
      </c>
      <c r="D72" s="78">
        <f t="shared" si="20"/>
        <v>500000</v>
      </c>
      <c r="E72" s="78">
        <f t="shared" si="20"/>
        <v>0</v>
      </c>
    </row>
    <row r="73" spans="1:5" s="76" customFormat="1" ht="31.4" customHeight="1">
      <c r="A73" s="82" t="s">
        <v>39</v>
      </c>
      <c r="B73" s="83" t="s">
        <v>25</v>
      </c>
      <c r="C73" s="78">
        <f>C74</f>
        <v>20500000</v>
      </c>
      <c r="D73" s="78">
        <f t="shared" si="20"/>
        <v>500000</v>
      </c>
      <c r="E73" s="78">
        <f t="shared" si="20"/>
        <v>0</v>
      </c>
    </row>
    <row r="74" spans="1:5" s="76" customFormat="1" ht="31">
      <c r="A74" s="103" t="s">
        <v>166</v>
      </c>
      <c r="B74" s="91" t="s">
        <v>167</v>
      </c>
      <c r="C74" s="78">
        <v>20500000</v>
      </c>
      <c r="D74" s="78">
        <v>500000</v>
      </c>
      <c r="E74" s="78">
        <v>0</v>
      </c>
    </row>
    <row r="75" spans="1:5" s="76" customFormat="1" ht="77.5" hidden="1">
      <c r="A75" s="68" t="s">
        <v>11</v>
      </c>
      <c r="B75" s="69" t="s">
        <v>12</v>
      </c>
      <c r="C75" s="84"/>
      <c r="D75" s="84"/>
      <c r="E75" s="84"/>
    </row>
    <row r="76" spans="1:5" s="76" customFormat="1" ht="77.5" hidden="1">
      <c r="A76" s="68" t="s">
        <v>52</v>
      </c>
      <c r="B76" s="69" t="s">
        <v>31</v>
      </c>
      <c r="C76" s="84"/>
      <c r="D76" s="84"/>
      <c r="E76" s="84"/>
    </row>
    <row r="77" spans="1:5" s="76" customFormat="1" ht="15.5" hidden="1">
      <c r="A77" s="68"/>
      <c r="B77" s="69"/>
      <c r="C77" s="84"/>
      <c r="D77" s="84"/>
      <c r="E77" s="84"/>
    </row>
    <row r="78" spans="1:5" s="76" customFormat="1" ht="15.5" hidden="1">
      <c r="A78" s="68"/>
      <c r="B78" s="69"/>
      <c r="C78" s="85"/>
      <c r="D78" s="85"/>
      <c r="E78" s="85"/>
    </row>
    <row r="79" spans="1:5" s="76" customFormat="1" ht="46.5" hidden="1">
      <c r="A79" s="68" t="s">
        <v>53</v>
      </c>
      <c r="B79" s="86" t="s">
        <v>13</v>
      </c>
      <c r="C79" s="85"/>
      <c r="D79" s="85"/>
      <c r="E79" s="85"/>
    </row>
    <row r="80" spans="1:5" s="76" customFormat="1" ht="31" hidden="1">
      <c r="A80" s="68" t="s">
        <v>54</v>
      </c>
      <c r="B80" s="69" t="s">
        <v>14</v>
      </c>
      <c r="C80" s="85"/>
      <c r="D80" s="85"/>
      <c r="E80" s="85"/>
    </row>
    <row r="81" spans="1:5" s="76" customFormat="1" ht="46.5" hidden="1">
      <c r="A81" s="68" t="s">
        <v>55</v>
      </c>
      <c r="B81" s="69" t="s">
        <v>15</v>
      </c>
      <c r="C81" s="85"/>
      <c r="D81" s="85"/>
      <c r="E81" s="85"/>
    </row>
    <row r="82" spans="1:5" s="76" customFormat="1" ht="46.5" hidden="1">
      <c r="A82" s="68" t="s">
        <v>56</v>
      </c>
      <c r="B82" s="69" t="s">
        <v>16</v>
      </c>
      <c r="C82" s="85"/>
      <c r="D82" s="85"/>
      <c r="E82" s="85"/>
    </row>
    <row r="83" spans="1:5" s="116" customFormat="1" ht="46.4" hidden="1" customHeight="1">
      <c r="A83" s="65" t="s">
        <v>17</v>
      </c>
      <c r="B83" s="66" t="s">
        <v>18</v>
      </c>
      <c r="C83" s="81">
        <f>C84</f>
        <v>0</v>
      </c>
      <c r="D83" s="78">
        <v>0</v>
      </c>
      <c r="E83" s="78">
        <v>0</v>
      </c>
    </row>
    <row r="84" spans="1:5" s="76" customFormat="1" ht="63" hidden="1" customHeight="1">
      <c r="A84" s="68" t="s">
        <v>40</v>
      </c>
      <c r="B84" s="69" t="s">
        <v>19</v>
      </c>
      <c r="C84" s="78">
        <f>C85</f>
        <v>0</v>
      </c>
      <c r="D84" s="78">
        <v>0</v>
      </c>
      <c r="E84" s="78">
        <v>0</v>
      </c>
    </row>
    <row r="85" spans="1:5" s="76" customFormat="1" ht="70.400000000000006" hidden="1" customHeight="1">
      <c r="A85" s="68" t="s">
        <v>41</v>
      </c>
      <c r="B85" s="69" t="s">
        <v>21</v>
      </c>
      <c r="C85" s="78">
        <v>0</v>
      </c>
      <c r="D85" s="78">
        <v>0</v>
      </c>
      <c r="E85" s="78">
        <v>0</v>
      </c>
    </row>
  </sheetData>
  <mergeCells count="6">
    <mergeCell ref="C1:E1"/>
    <mergeCell ref="D6:E6"/>
    <mergeCell ref="A2:A3"/>
    <mergeCell ref="C2:E2"/>
    <mergeCell ref="A4:E4"/>
    <mergeCell ref="A5:E5"/>
  </mergeCells>
  <printOptions horizontalCentered="1"/>
  <pageMargins left="0.70866141732283472" right="0.31496062992125984" top="0.23622047244094491" bottom="0.23622047244094491" header="0.31496062992125984" footer="0.31496062992125984"/>
  <pageSetup paperSize="9" scale="74"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sheetPr>
    <pageSetUpPr fitToPage="1"/>
  </sheetPr>
  <dimension ref="A1:E83"/>
  <sheetViews>
    <sheetView tabSelected="1" zoomScaleSheetLayoutView="90" workbookViewId="0">
      <selection activeCell="B2" sqref="B2"/>
    </sheetView>
  </sheetViews>
  <sheetFormatPr defaultColWidth="8.54296875" defaultRowHeight="14.5"/>
  <cols>
    <col min="1" max="1" width="18.90625" style="92" customWidth="1"/>
    <col min="2" max="2" width="57.08984375" style="93" customWidth="1"/>
    <col min="3" max="3" width="12.90625" style="94" customWidth="1"/>
    <col min="4" max="4" width="12.36328125" style="94" customWidth="1"/>
    <col min="5" max="5" width="9.90625" style="94" customWidth="1"/>
    <col min="6" max="16384" width="8.54296875" style="94"/>
  </cols>
  <sheetData>
    <row r="1" spans="1:5" ht="73.75" customHeight="1">
      <c r="C1" s="119" t="s">
        <v>178</v>
      </c>
      <c r="D1" s="119"/>
      <c r="E1" s="119"/>
    </row>
    <row r="2" spans="1:5" ht="117" customHeight="1">
      <c r="A2" s="125"/>
      <c r="B2" s="95"/>
      <c r="C2" s="122" t="s">
        <v>168</v>
      </c>
      <c r="D2" s="122"/>
      <c r="E2" s="122"/>
    </row>
    <row r="3" spans="1:5" ht="16.25" customHeight="1">
      <c r="A3" s="125"/>
      <c r="B3" s="95"/>
      <c r="C3" s="96"/>
      <c r="D3" s="96"/>
      <c r="E3" s="96"/>
    </row>
    <row r="4" spans="1:5" ht="22.4" customHeight="1">
      <c r="A4" s="126" t="s">
        <v>0</v>
      </c>
      <c r="B4" s="126"/>
      <c r="C4" s="126"/>
      <c r="D4" s="126"/>
      <c r="E4" s="126"/>
    </row>
    <row r="5" spans="1:5" ht="20.9" customHeight="1">
      <c r="A5" s="126" t="s">
        <v>171</v>
      </c>
      <c r="B5" s="126"/>
      <c r="C5" s="126"/>
      <c r="D5" s="126"/>
      <c r="E5" s="126"/>
    </row>
    <row r="6" spans="1:5">
      <c r="A6" s="97"/>
      <c r="B6" s="98"/>
      <c r="C6" s="99"/>
      <c r="D6" s="124" t="s">
        <v>1</v>
      </c>
      <c r="E6" s="124"/>
    </row>
    <row r="7" spans="1:5" ht="36.65" customHeight="1">
      <c r="A7" s="100" t="s">
        <v>34</v>
      </c>
      <c r="B7" s="101" t="s">
        <v>65</v>
      </c>
      <c r="C7" s="48" t="s">
        <v>123</v>
      </c>
      <c r="D7" s="48" t="s">
        <v>130</v>
      </c>
      <c r="E7" s="48" t="s">
        <v>131</v>
      </c>
    </row>
    <row r="8" spans="1:5" s="102" customFormat="1" ht="13">
      <c r="A8" s="49">
        <v>1</v>
      </c>
      <c r="B8" s="54">
        <v>2</v>
      </c>
      <c r="C8" s="50">
        <v>3</v>
      </c>
      <c r="D8" s="50">
        <v>4</v>
      </c>
      <c r="E8" s="51">
        <v>5</v>
      </c>
    </row>
    <row r="9" spans="1:5" s="46" customFormat="1" ht="15.5">
      <c r="A9" s="52" t="s">
        <v>2</v>
      </c>
      <c r="B9" s="55" t="s">
        <v>3</v>
      </c>
      <c r="C9" s="47">
        <f>C10+C66+C70+C74+C82</f>
        <v>1999379.1</v>
      </c>
      <c r="D9" s="47">
        <f>D10+D66+D70+D74+D82</f>
        <v>300386</v>
      </c>
      <c r="E9" s="47">
        <f>E10+E66+E70+E74+E82</f>
        <v>304846.69999999995</v>
      </c>
    </row>
    <row r="10" spans="1:5" s="46" customFormat="1" ht="46.5">
      <c r="A10" s="7" t="s">
        <v>4</v>
      </c>
      <c r="B10" s="31" t="s">
        <v>5</v>
      </c>
      <c r="C10" s="47">
        <f>C11+C14+C39</f>
        <v>1978879.1</v>
      </c>
      <c r="D10" s="47">
        <f>D11+D14+D39</f>
        <v>299886</v>
      </c>
      <c r="E10" s="47">
        <f>E11+E14+E39</f>
        <v>304846.69999999995</v>
      </c>
    </row>
    <row r="11" spans="1:5" s="46" customFormat="1" ht="30">
      <c r="A11" s="52" t="s">
        <v>74</v>
      </c>
      <c r="B11" s="87" t="s">
        <v>75</v>
      </c>
      <c r="C11" s="47">
        <f>C12</f>
        <v>11148.2</v>
      </c>
      <c r="D11" s="47">
        <f t="shared" ref="D11:E12" si="0">D12</f>
        <v>11809.3</v>
      </c>
      <c r="E11" s="47">
        <f t="shared" si="0"/>
        <v>12464.1</v>
      </c>
    </row>
    <row r="12" spans="1:5" s="46" customFormat="1" ht="46.5">
      <c r="A12" s="7" t="s">
        <v>79</v>
      </c>
      <c r="B12" s="31" t="s">
        <v>80</v>
      </c>
      <c r="C12" s="44">
        <f>C13</f>
        <v>11148.2</v>
      </c>
      <c r="D12" s="44">
        <f t="shared" si="0"/>
        <v>11809.3</v>
      </c>
      <c r="E12" s="44">
        <f t="shared" si="0"/>
        <v>12464.1</v>
      </c>
    </row>
    <row r="13" spans="1:5" s="46" customFormat="1" ht="46.5">
      <c r="A13" s="7" t="s">
        <v>81</v>
      </c>
      <c r="B13" s="31" t="s">
        <v>82</v>
      </c>
      <c r="C13" s="44">
        <v>11148.2</v>
      </c>
      <c r="D13" s="44">
        <v>11809.3</v>
      </c>
      <c r="E13" s="44">
        <v>12464.1</v>
      </c>
    </row>
    <row r="14" spans="1:5" s="46" customFormat="1" ht="41.4" customHeight="1">
      <c r="A14" s="52" t="s">
        <v>42</v>
      </c>
      <c r="B14" s="87" t="s">
        <v>66</v>
      </c>
      <c r="C14" s="47">
        <f>C25+C29+C31+C33+C17+C23+C27+C15+C19+C21</f>
        <v>734453.4</v>
      </c>
      <c r="D14" s="47">
        <f t="shared" ref="D14:E14" si="1">D25+D29+D31+D33+D17+D23+D27+D15+D19+D21</f>
        <v>0</v>
      </c>
      <c r="E14" s="47">
        <f t="shared" si="1"/>
        <v>0</v>
      </c>
    </row>
    <row r="15" spans="1:5" s="46" customFormat="1" ht="114.65" hidden="1" customHeight="1">
      <c r="A15" s="7" t="s">
        <v>148</v>
      </c>
      <c r="B15" s="31" t="s">
        <v>149</v>
      </c>
      <c r="C15" s="44">
        <f>C16</f>
        <v>0</v>
      </c>
      <c r="D15" s="44">
        <f t="shared" ref="D15:E15" si="2">D16</f>
        <v>0</v>
      </c>
      <c r="E15" s="44">
        <f t="shared" si="2"/>
        <v>0</v>
      </c>
    </row>
    <row r="16" spans="1:5" s="46" customFormat="1" ht="114.65" hidden="1" customHeight="1">
      <c r="A16" s="7" t="s">
        <v>150</v>
      </c>
      <c r="B16" s="31" t="s">
        <v>151</v>
      </c>
      <c r="C16" s="44">
        <v>0</v>
      </c>
      <c r="D16" s="44">
        <v>0</v>
      </c>
      <c r="E16" s="44">
        <v>0</v>
      </c>
    </row>
    <row r="17" spans="1:5" s="46" customFormat="1" ht="97.75" customHeight="1">
      <c r="A17" s="7" t="s">
        <v>134</v>
      </c>
      <c r="B17" s="31" t="s">
        <v>136</v>
      </c>
      <c r="C17" s="44">
        <f>C18</f>
        <v>269494.5</v>
      </c>
      <c r="D17" s="44">
        <f t="shared" ref="D17:E17" si="3">D18</f>
        <v>0</v>
      </c>
      <c r="E17" s="44">
        <f t="shared" si="3"/>
        <v>0</v>
      </c>
    </row>
    <row r="18" spans="1:5" s="46" customFormat="1" ht="99.65" customHeight="1">
      <c r="A18" s="7" t="s">
        <v>135</v>
      </c>
      <c r="B18" s="31" t="s">
        <v>137</v>
      </c>
      <c r="C18" s="44">
        <v>269494.5</v>
      </c>
      <c r="D18" s="44">
        <v>0</v>
      </c>
      <c r="E18" s="44">
        <v>0</v>
      </c>
    </row>
    <row r="19" spans="1:5" s="46" customFormat="1" ht="50.4" customHeight="1">
      <c r="A19" s="7" t="s">
        <v>152</v>
      </c>
      <c r="B19" s="91" t="s">
        <v>153</v>
      </c>
      <c r="C19" s="70">
        <f>C20</f>
        <v>42715.5</v>
      </c>
      <c r="D19" s="70">
        <f t="shared" ref="D19:E19" si="4">D20</f>
        <v>0</v>
      </c>
      <c r="E19" s="70">
        <f t="shared" si="4"/>
        <v>0</v>
      </c>
    </row>
    <row r="20" spans="1:5" s="46" customFormat="1" ht="51.65" customHeight="1">
      <c r="A20" s="7" t="s">
        <v>154</v>
      </c>
      <c r="B20" s="91" t="s">
        <v>155</v>
      </c>
      <c r="C20" s="70">
        <v>42715.5</v>
      </c>
      <c r="D20" s="70">
        <v>0</v>
      </c>
      <c r="E20" s="70">
        <v>0</v>
      </c>
    </row>
    <row r="21" spans="1:5" s="46" customFormat="1" ht="82.75" customHeight="1">
      <c r="A21" s="7" t="s">
        <v>156</v>
      </c>
      <c r="B21" s="91" t="s">
        <v>157</v>
      </c>
      <c r="C21" s="70">
        <f>C22</f>
        <v>1194</v>
      </c>
      <c r="D21" s="70">
        <f t="shared" ref="D21:E21" si="5">D22</f>
        <v>0</v>
      </c>
      <c r="E21" s="70">
        <f t="shared" si="5"/>
        <v>0</v>
      </c>
    </row>
    <row r="22" spans="1:5" s="46" customFormat="1" ht="82.75" customHeight="1">
      <c r="A22" s="7" t="s">
        <v>158</v>
      </c>
      <c r="B22" s="91" t="s">
        <v>159</v>
      </c>
      <c r="C22" s="70">
        <v>1194</v>
      </c>
      <c r="D22" s="70">
        <v>0</v>
      </c>
      <c r="E22" s="70">
        <v>0</v>
      </c>
    </row>
    <row r="23" spans="1:5" s="46" customFormat="1" ht="67.75" customHeight="1">
      <c r="A23" s="68" t="s">
        <v>141</v>
      </c>
      <c r="B23" s="88" t="s">
        <v>145</v>
      </c>
      <c r="C23" s="89">
        <f>C24</f>
        <v>106349.4</v>
      </c>
      <c r="D23" s="44">
        <f t="shared" ref="D23:E23" si="6">D24</f>
        <v>0</v>
      </c>
      <c r="E23" s="44">
        <f t="shared" si="6"/>
        <v>0</v>
      </c>
    </row>
    <row r="24" spans="1:5" s="46" customFormat="1" ht="85.25" customHeight="1">
      <c r="A24" s="68" t="s">
        <v>140</v>
      </c>
      <c r="B24" s="88" t="s">
        <v>146</v>
      </c>
      <c r="C24" s="89">
        <v>106349.4</v>
      </c>
      <c r="D24" s="44">
        <v>0</v>
      </c>
      <c r="E24" s="44">
        <v>0</v>
      </c>
    </row>
    <row r="25" spans="1:5" s="46" customFormat="1" ht="40.4" hidden="1" customHeight="1">
      <c r="A25" s="68" t="s">
        <v>92</v>
      </c>
      <c r="B25" s="69" t="s">
        <v>94</v>
      </c>
      <c r="C25" s="90">
        <f>C26</f>
        <v>0</v>
      </c>
      <c r="D25" s="44">
        <f t="shared" ref="D25:E25" si="7">D26</f>
        <v>0</v>
      </c>
      <c r="E25" s="44">
        <f t="shared" si="7"/>
        <v>0</v>
      </c>
    </row>
    <row r="26" spans="1:5" s="46" customFormat="1" ht="52.25" hidden="1" customHeight="1">
      <c r="A26" s="68" t="s">
        <v>93</v>
      </c>
      <c r="B26" s="69" t="s">
        <v>95</v>
      </c>
      <c r="C26" s="90">
        <v>0</v>
      </c>
      <c r="D26" s="44">
        <v>0</v>
      </c>
      <c r="E26" s="44">
        <v>0</v>
      </c>
    </row>
    <row r="27" spans="1:5" s="46" customFormat="1" ht="52.25" customHeight="1">
      <c r="A27" s="68" t="s">
        <v>143</v>
      </c>
      <c r="B27" s="88" t="s">
        <v>147</v>
      </c>
      <c r="C27" s="90">
        <f>C28</f>
        <v>1700</v>
      </c>
      <c r="D27" s="44">
        <f t="shared" ref="D27:E27" si="8">D28</f>
        <v>0</v>
      </c>
      <c r="E27" s="44">
        <f t="shared" si="8"/>
        <v>0</v>
      </c>
    </row>
    <row r="28" spans="1:5" s="46" customFormat="1" ht="52.25" customHeight="1">
      <c r="A28" s="68" t="s">
        <v>142</v>
      </c>
      <c r="B28" s="88" t="s">
        <v>144</v>
      </c>
      <c r="C28" s="90">
        <v>1700</v>
      </c>
      <c r="D28" s="44">
        <v>0</v>
      </c>
      <c r="E28" s="44">
        <v>0</v>
      </c>
    </row>
    <row r="29" spans="1:5" s="46" customFormat="1" ht="36" customHeight="1">
      <c r="A29" s="7" t="s">
        <v>97</v>
      </c>
      <c r="B29" s="31" t="s">
        <v>98</v>
      </c>
      <c r="C29" s="90">
        <f>C30</f>
        <v>40000</v>
      </c>
      <c r="D29" s="44">
        <f t="shared" ref="D29:E29" si="9">D30</f>
        <v>0</v>
      </c>
      <c r="E29" s="44">
        <f t="shared" si="9"/>
        <v>0</v>
      </c>
    </row>
    <row r="30" spans="1:5" s="46" customFormat="1" ht="52.25" customHeight="1">
      <c r="A30" s="7" t="s">
        <v>96</v>
      </c>
      <c r="B30" s="31" t="s">
        <v>99</v>
      </c>
      <c r="C30" s="44">
        <v>40000</v>
      </c>
      <c r="D30" s="44">
        <v>0</v>
      </c>
      <c r="E30" s="44">
        <v>0</v>
      </c>
    </row>
    <row r="31" spans="1:5" s="46" customFormat="1" ht="18.649999999999999" hidden="1" customHeight="1">
      <c r="A31" s="7" t="s">
        <v>124</v>
      </c>
      <c r="B31" s="31" t="s">
        <v>127</v>
      </c>
      <c r="C31" s="44">
        <f>C32</f>
        <v>0</v>
      </c>
      <c r="D31" s="44">
        <f t="shared" ref="D31:E31" si="10">D32</f>
        <v>0</v>
      </c>
      <c r="E31" s="44">
        <f t="shared" si="10"/>
        <v>0</v>
      </c>
    </row>
    <row r="32" spans="1:5" s="46" customFormat="1" ht="20.149999999999999" hidden="1" customHeight="1">
      <c r="A32" s="7" t="s">
        <v>125</v>
      </c>
      <c r="B32" s="31" t="s">
        <v>126</v>
      </c>
      <c r="C32" s="44">
        <v>0</v>
      </c>
      <c r="D32" s="44">
        <v>0</v>
      </c>
      <c r="E32" s="44">
        <v>0</v>
      </c>
    </row>
    <row r="33" spans="1:5" s="46" customFormat="1" ht="15.5">
      <c r="A33" s="7" t="s">
        <v>43</v>
      </c>
      <c r="B33" s="31" t="s">
        <v>32</v>
      </c>
      <c r="C33" s="44">
        <f>C34</f>
        <v>273000</v>
      </c>
      <c r="D33" s="44">
        <f t="shared" ref="D33:E33" si="11">D34</f>
        <v>0</v>
      </c>
      <c r="E33" s="44">
        <f t="shared" si="11"/>
        <v>0</v>
      </c>
    </row>
    <row r="34" spans="1:5" s="46" customFormat="1" ht="15.5">
      <c r="A34" s="7" t="s">
        <v>44</v>
      </c>
      <c r="B34" s="31" t="s">
        <v>33</v>
      </c>
      <c r="C34" s="44">
        <f>C35+C36+C37+C38</f>
        <v>273000</v>
      </c>
      <c r="D34" s="44">
        <f t="shared" ref="D34:E34" si="12">D35+D36+D37+D38</f>
        <v>0</v>
      </c>
      <c r="E34" s="44">
        <f t="shared" si="12"/>
        <v>0</v>
      </c>
    </row>
    <row r="35" spans="1:5" s="46" customFormat="1" ht="46.5" hidden="1">
      <c r="A35" s="7" t="s">
        <v>67</v>
      </c>
      <c r="B35" s="31" t="s">
        <v>36</v>
      </c>
      <c r="C35" s="44"/>
      <c r="D35" s="44"/>
      <c r="E35" s="44"/>
    </row>
    <row r="36" spans="1:5" s="46" customFormat="1" ht="77.5" hidden="1">
      <c r="A36" s="7"/>
      <c r="B36" s="31" t="s">
        <v>73</v>
      </c>
      <c r="C36" s="44"/>
      <c r="D36" s="44"/>
      <c r="E36" s="44"/>
    </row>
    <row r="37" spans="1:5" s="46" customFormat="1" ht="31">
      <c r="A37" s="7" t="s">
        <v>111</v>
      </c>
      <c r="B37" s="31" t="s">
        <v>132</v>
      </c>
      <c r="C37" s="44">
        <v>3000</v>
      </c>
      <c r="D37" s="44">
        <v>0</v>
      </c>
      <c r="E37" s="44">
        <v>0</v>
      </c>
    </row>
    <row r="38" spans="1:5" s="46" customFormat="1" ht="77.400000000000006" customHeight="1">
      <c r="A38" s="7" t="s">
        <v>101</v>
      </c>
      <c r="B38" s="31" t="s">
        <v>172</v>
      </c>
      <c r="C38" s="44">
        <v>270000</v>
      </c>
      <c r="D38" s="44">
        <v>0</v>
      </c>
      <c r="E38" s="44">
        <v>0</v>
      </c>
    </row>
    <row r="39" spans="1:5" s="46" customFormat="1" ht="27.65" customHeight="1">
      <c r="A39" s="52" t="s">
        <v>45</v>
      </c>
      <c r="B39" s="87" t="s">
        <v>6</v>
      </c>
      <c r="C39" s="47">
        <f>C40+C51</f>
        <v>1233277.5000000002</v>
      </c>
      <c r="D39" s="47">
        <f t="shared" ref="D39:E39" si="13">D40+D51</f>
        <v>288076.7</v>
      </c>
      <c r="E39" s="47">
        <f t="shared" si="13"/>
        <v>292382.59999999998</v>
      </c>
    </row>
    <row r="40" spans="1:5" s="46" customFormat="1" ht="62">
      <c r="A40" s="7" t="s">
        <v>46</v>
      </c>
      <c r="B40" s="31" t="s">
        <v>7</v>
      </c>
      <c r="C40" s="44">
        <f t="shared" ref="C40:E40" si="14">C41</f>
        <v>80858.099999999991</v>
      </c>
      <c r="D40" s="44">
        <f t="shared" si="14"/>
        <v>77758.600000000006</v>
      </c>
      <c r="E40" s="44">
        <f t="shared" si="14"/>
        <v>78489.5</v>
      </c>
    </row>
    <row r="41" spans="1:5" s="46" customFormat="1" ht="81" customHeight="1">
      <c r="A41" s="7" t="s">
        <v>47</v>
      </c>
      <c r="B41" s="31" t="s">
        <v>8</v>
      </c>
      <c r="C41" s="44">
        <f>SUM(C45:C49)</f>
        <v>80858.099999999991</v>
      </c>
      <c r="D41" s="44">
        <f t="shared" ref="D41:E41" si="15">SUM(D45:D49)</f>
        <v>77758.600000000006</v>
      </c>
      <c r="E41" s="44">
        <f t="shared" si="15"/>
        <v>78489.5</v>
      </c>
    </row>
    <row r="42" spans="1:5" s="46" customFormat="1" ht="84.65" hidden="1" customHeight="1">
      <c r="A42" s="7" t="s">
        <v>48</v>
      </c>
      <c r="B42" s="31" t="s">
        <v>22</v>
      </c>
      <c r="C42" s="44">
        <v>0</v>
      </c>
      <c r="D42" s="44">
        <v>0</v>
      </c>
      <c r="E42" s="44">
        <v>0</v>
      </c>
    </row>
    <row r="43" spans="1:5" s="46" customFormat="1" ht="118.25" hidden="1" customHeight="1">
      <c r="A43" s="7" t="s">
        <v>49</v>
      </c>
      <c r="B43" s="31" t="s">
        <v>23</v>
      </c>
      <c r="C43" s="44">
        <v>0</v>
      </c>
      <c r="D43" s="44">
        <v>0</v>
      </c>
      <c r="E43" s="44">
        <v>0</v>
      </c>
    </row>
    <row r="44" spans="1:5" s="46" customFormat="1" ht="138.65" hidden="1" customHeight="1">
      <c r="A44" s="7" t="s">
        <v>50</v>
      </c>
      <c r="B44" s="31" t="s">
        <v>9</v>
      </c>
      <c r="C44" s="44"/>
      <c r="D44" s="44"/>
      <c r="E44" s="44"/>
    </row>
    <row r="45" spans="1:5" s="46" customFormat="1" ht="124.25" customHeight="1">
      <c r="A45" s="7" t="s">
        <v>51</v>
      </c>
      <c r="B45" s="31" t="s">
        <v>37</v>
      </c>
      <c r="C45" s="44">
        <v>49119.6</v>
      </c>
      <c r="D45" s="44">
        <v>45542.9</v>
      </c>
      <c r="E45" s="44">
        <v>45542.9</v>
      </c>
    </row>
    <row r="46" spans="1:5" s="46" customFormat="1" ht="117" customHeight="1">
      <c r="A46" s="7" t="s">
        <v>84</v>
      </c>
      <c r="B46" s="31" t="s">
        <v>88</v>
      </c>
      <c r="C46" s="44">
        <v>18665.099999999999</v>
      </c>
      <c r="D46" s="44">
        <v>18950.900000000001</v>
      </c>
      <c r="E46" s="44">
        <v>19365.7</v>
      </c>
    </row>
    <row r="47" spans="1:5" s="46" customFormat="1" ht="114.65" customHeight="1">
      <c r="A47" s="7" t="s">
        <v>86</v>
      </c>
      <c r="B47" s="31" t="s">
        <v>89</v>
      </c>
      <c r="C47" s="44">
        <v>13073.4</v>
      </c>
      <c r="D47" s="44">
        <v>13264.8</v>
      </c>
      <c r="E47" s="44">
        <v>13580.9</v>
      </c>
    </row>
    <row r="48" spans="1:5" s="46" customFormat="1" ht="113.15" hidden="1" customHeight="1">
      <c r="A48" s="7" t="s">
        <v>83</v>
      </c>
      <c r="B48" s="31" t="s">
        <v>90</v>
      </c>
      <c r="C48" s="44">
        <v>0</v>
      </c>
      <c r="D48" s="44">
        <v>0</v>
      </c>
      <c r="E48" s="44">
        <v>0</v>
      </c>
    </row>
    <row r="49" spans="1:5" s="46" customFormat="1" ht="43.75" hidden="1" customHeight="1">
      <c r="A49" s="7" t="s">
        <v>85</v>
      </c>
      <c r="B49" s="31" t="s">
        <v>91</v>
      </c>
      <c r="C49" s="44">
        <v>0</v>
      </c>
      <c r="D49" s="44">
        <v>0</v>
      </c>
      <c r="E49" s="44">
        <v>0</v>
      </c>
    </row>
    <row r="50" spans="1:5" s="46" customFormat="1" ht="108.5" hidden="1">
      <c r="A50" s="7" t="s">
        <v>64</v>
      </c>
      <c r="B50" s="31" t="s">
        <v>71</v>
      </c>
      <c r="C50" s="44"/>
      <c r="D50" s="44">
        <v>0</v>
      </c>
      <c r="E50" s="44">
        <v>0</v>
      </c>
    </row>
    <row r="51" spans="1:5" s="46" customFormat="1" ht="31.75" customHeight="1">
      <c r="A51" s="7" t="s">
        <v>63</v>
      </c>
      <c r="B51" s="31" t="s">
        <v>76</v>
      </c>
      <c r="C51" s="44">
        <f>C52</f>
        <v>1152419.4000000001</v>
      </c>
      <c r="D51" s="44">
        <f t="shared" ref="D51:E51" si="16">D52</f>
        <v>210318.1</v>
      </c>
      <c r="E51" s="44">
        <f t="shared" si="16"/>
        <v>213893.1</v>
      </c>
    </row>
    <row r="52" spans="1:5" s="46" customFormat="1" ht="37.75" customHeight="1">
      <c r="A52" s="7" t="s">
        <v>62</v>
      </c>
      <c r="B52" s="31" t="s">
        <v>10</v>
      </c>
      <c r="C52" s="44">
        <f>C53+C61+C62+C63+C54+C55+C56+C57+C60+C64</f>
        <v>1152419.4000000001</v>
      </c>
      <c r="D52" s="44">
        <f t="shared" ref="D52:E52" si="17">D61+D62+D63+D54+D56+D57+D60</f>
        <v>210318.1</v>
      </c>
      <c r="E52" s="44">
        <f t="shared" si="17"/>
        <v>213893.1</v>
      </c>
    </row>
    <row r="53" spans="1:5" s="46" customFormat="1" ht="46.5">
      <c r="A53" s="7" t="s">
        <v>108</v>
      </c>
      <c r="B53" s="31" t="s">
        <v>121</v>
      </c>
      <c r="C53" s="44">
        <v>300</v>
      </c>
      <c r="D53" s="44">
        <v>0</v>
      </c>
      <c r="E53" s="44">
        <v>0</v>
      </c>
    </row>
    <row r="54" spans="1:5" s="46" customFormat="1" ht="60.65" customHeight="1">
      <c r="A54" s="68" t="s">
        <v>122</v>
      </c>
      <c r="B54" s="73" t="s">
        <v>169</v>
      </c>
      <c r="C54" s="78">
        <v>250000</v>
      </c>
      <c r="D54" s="44">
        <v>0</v>
      </c>
      <c r="E54" s="44">
        <v>0</v>
      </c>
    </row>
    <row r="55" spans="1:5" s="46" customFormat="1" ht="60.65" customHeight="1">
      <c r="A55" s="117" t="s">
        <v>173</v>
      </c>
      <c r="B55" s="73" t="s">
        <v>174</v>
      </c>
      <c r="C55" s="78">
        <v>150000</v>
      </c>
      <c r="D55" s="44"/>
      <c r="E55" s="44"/>
    </row>
    <row r="56" spans="1:5" s="46" customFormat="1" ht="67.25" customHeight="1">
      <c r="A56" s="8" t="s">
        <v>160</v>
      </c>
      <c r="B56" s="91" t="s">
        <v>170</v>
      </c>
      <c r="C56" s="78">
        <v>307000</v>
      </c>
      <c r="D56" s="44">
        <v>0</v>
      </c>
      <c r="E56" s="44">
        <v>0</v>
      </c>
    </row>
    <row r="57" spans="1:5" s="46" customFormat="1" ht="49.25" customHeight="1">
      <c r="A57" s="7" t="s">
        <v>162</v>
      </c>
      <c r="B57" s="91" t="s">
        <v>163</v>
      </c>
      <c r="C57" s="78">
        <v>42373</v>
      </c>
      <c r="D57" s="44">
        <v>0</v>
      </c>
      <c r="E57" s="44">
        <v>0</v>
      </c>
    </row>
    <row r="58" spans="1:5" s="46" customFormat="1" ht="65" hidden="1" customHeight="1">
      <c r="A58" s="7" t="s">
        <v>114</v>
      </c>
      <c r="B58" s="31" t="s">
        <v>118</v>
      </c>
      <c r="C58" s="44">
        <v>0</v>
      </c>
      <c r="D58" s="44">
        <v>0</v>
      </c>
      <c r="E58" s="44">
        <v>0</v>
      </c>
    </row>
    <row r="59" spans="1:5" s="46" customFormat="1" ht="93.65" hidden="1" customHeight="1">
      <c r="A59" s="7" t="s">
        <v>104</v>
      </c>
      <c r="B59" s="31" t="s">
        <v>119</v>
      </c>
      <c r="C59" s="44">
        <v>0</v>
      </c>
      <c r="D59" s="44">
        <v>0</v>
      </c>
      <c r="E59" s="44">
        <v>0</v>
      </c>
    </row>
    <row r="60" spans="1:5" s="46" customFormat="1" ht="51.65" customHeight="1">
      <c r="A60" s="8" t="s">
        <v>164</v>
      </c>
      <c r="B60" s="58" t="s">
        <v>165</v>
      </c>
      <c r="C60" s="78">
        <v>32504</v>
      </c>
      <c r="D60" s="44">
        <v>0</v>
      </c>
      <c r="E60" s="44">
        <v>0</v>
      </c>
    </row>
    <row r="61" spans="1:5" s="46" customFormat="1" ht="81" customHeight="1">
      <c r="A61" s="53" t="s">
        <v>115</v>
      </c>
      <c r="B61" s="31" t="s">
        <v>128</v>
      </c>
      <c r="C61" s="44">
        <v>208766.7</v>
      </c>
      <c r="D61" s="44">
        <v>210318.1</v>
      </c>
      <c r="E61" s="44">
        <v>213893.1</v>
      </c>
    </row>
    <row r="62" spans="1:5" s="46" customFormat="1" ht="48.65" hidden="1" customHeight="1">
      <c r="A62" s="53" t="s">
        <v>133</v>
      </c>
      <c r="B62" s="31" t="s">
        <v>139</v>
      </c>
      <c r="C62" s="44">
        <v>0</v>
      </c>
      <c r="D62" s="44">
        <v>0</v>
      </c>
      <c r="E62" s="44">
        <v>0</v>
      </c>
    </row>
    <row r="63" spans="1:5" s="46" customFormat="1" ht="46.5">
      <c r="A63" s="77" t="s">
        <v>133</v>
      </c>
      <c r="B63" s="91" t="s">
        <v>138</v>
      </c>
      <c r="C63" s="44">
        <v>83832.399999999994</v>
      </c>
      <c r="D63" s="44">
        <v>0</v>
      </c>
      <c r="E63" s="44">
        <v>0</v>
      </c>
    </row>
    <row r="64" spans="1:5" s="46" customFormat="1" ht="70.25" customHeight="1">
      <c r="A64" s="68" t="s">
        <v>72</v>
      </c>
      <c r="B64" s="69" t="s">
        <v>129</v>
      </c>
      <c r="C64" s="44">
        <v>77643.3</v>
      </c>
      <c r="D64" s="44">
        <f t="shared" ref="D64:E65" si="18">D65</f>
        <v>0</v>
      </c>
      <c r="E64" s="44">
        <f t="shared" si="18"/>
        <v>0</v>
      </c>
    </row>
    <row r="65" spans="1:5" s="46" customFormat="1" ht="46.75" hidden="1" customHeight="1">
      <c r="A65" s="8" t="s">
        <v>59</v>
      </c>
      <c r="B65" s="56" t="s">
        <v>24</v>
      </c>
      <c r="C65" s="44">
        <f>C66</f>
        <v>0</v>
      </c>
      <c r="D65" s="44">
        <f t="shared" si="18"/>
        <v>0</v>
      </c>
      <c r="E65" s="44">
        <f t="shared" si="18"/>
        <v>0</v>
      </c>
    </row>
    <row r="66" spans="1:5" s="46" customFormat="1" ht="45.65" hidden="1" customHeight="1">
      <c r="A66" s="7" t="s">
        <v>60</v>
      </c>
      <c r="B66" s="91" t="s">
        <v>24</v>
      </c>
      <c r="C66" s="44"/>
      <c r="D66" s="44"/>
      <c r="E66" s="44"/>
    </row>
    <row r="67" spans="1:5" s="46" customFormat="1" ht="18.649999999999999" customHeight="1">
      <c r="A67" s="9" t="s">
        <v>29</v>
      </c>
      <c r="B67" s="57" t="s">
        <v>30</v>
      </c>
      <c r="C67" s="47">
        <f>C68</f>
        <v>20500</v>
      </c>
      <c r="D67" s="47">
        <f t="shared" ref="D67:E69" si="19">D68</f>
        <v>500</v>
      </c>
      <c r="E67" s="47">
        <f t="shared" si="19"/>
        <v>0</v>
      </c>
    </row>
    <row r="68" spans="1:5" s="46" customFormat="1" ht="35.15" customHeight="1">
      <c r="A68" s="8" t="s">
        <v>38</v>
      </c>
      <c r="B68" s="56" t="s">
        <v>25</v>
      </c>
      <c r="C68" s="44">
        <f>C69</f>
        <v>20500</v>
      </c>
      <c r="D68" s="44">
        <f t="shared" si="19"/>
        <v>500</v>
      </c>
      <c r="E68" s="44">
        <f t="shared" si="19"/>
        <v>0</v>
      </c>
    </row>
    <row r="69" spans="1:5" s="46" customFormat="1" ht="31.4" customHeight="1">
      <c r="A69" s="8" t="s">
        <v>39</v>
      </c>
      <c r="B69" s="56" t="s">
        <v>25</v>
      </c>
      <c r="C69" s="44">
        <f>C70</f>
        <v>20500</v>
      </c>
      <c r="D69" s="44">
        <f t="shared" si="19"/>
        <v>500</v>
      </c>
      <c r="E69" s="44">
        <f t="shared" si="19"/>
        <v>0</v>
      </c>
    </row>
    <row r="70" spans="1:5" s="46" customFormat="1" ht="31.25" customHeight="1">
      <c r="A70" s="103" t="s">
        <v>166</v>
      </c>
      <c r="B70" s="91" t="s">
        <v>167</v>
      </c>
      <c r="C70" s="78">
        <v>20500</v>
      </c>
      <c r="D70" s="78">
        <v>500</v>
      </c>
      <c r="E70" s="44">
        <v>0</v>
      </c>
    </row>
    <row r="71" spans="1:5" s="46" customFormat="1" ht="93.65" hidden="1" customHeight="1">
      <c r="A71" s="7" t="s">
        <v>11</v>
      </c>
      <c r="B71" s="91" t="s">
        <v>12</v>
      </c>
      <c r="C71" s="104"/>
      <c r="D71" s="104"/>
      <c r="E71" s="104"/>
    </row>
    <row r="72" spans="1:5" s="46" customFormat="1" ht="78" hidden="1" customHeight="1">
      <c r="A72" s="7" t="s">
        <v>52</v>
      </c>
      <c r="B72" s="91" t="s">
        <v>31</v>
      </c>
      <c r="C72" s="104"/>
      <c r="D72" s="104"/>
      <c r="E72" s="104"/>
    </row>
    <row r="73" spans="1:5" s="46" customFormat="1" ht="15.65" hidden="1" customHeight="1">
      <c r="A73" s="7"/>
      <c r="B73" s="91"/>
      <c r="C73" s="104"/>
      <c r="D73" s="104"/>
      <c r="E73" s="104"/>
    </row>
    <row r="74" spans="1:5" s="46" customFormat="1" ht="15.65" hidden="1" customHeight="1">
      <c r="A74" s="7"/>
      <c r="B74" s="91"/>
      <c r="C74" s="105"/>
      <c r="D74" s="105"/>
      <c r="E74" s="105"/>
    </row>
    <row r="75" spans="1:5" s="46" customFormat="1" ht="46.75" hidden="1" customHeight="1">
      <c r="A75" s="7" t="s">
        <v>53</v>
      </c>
      <c r="B75" s="58" t="s">
        <v>13</v>
      </c>
      <c r="C75" s="105"/>
      <c r="D75" s="105"/>
      <c r="E75" s="105"/>
    </row>
    <row r="76" spans="1:5" s="46" customFormat="1" ht="31.25" hidden="1" customHeight="1">
      <c r="A76" s="7" t="s">
        <v>54</v>
      </c>
      <c r="B76" s="91" t="s">
        <v>14</v>
      </c>
      <c r="C76" s="105"/>
      <c r="D76" s="105"/>
      <c r="E76" s="105"/>
    </row>
    <row r="77" spans="1:5" s="46" customFormat="1" ht="46.75" hidden="1" customHeight="1">
      <c r="A77" s="7" t="s">
        <v>55</v>
      </c>
      <c r="B77" s="91" t="s">
        <v>15</v>
      </c>
      <c r="C77" s="105"/>
      <c r="D77" s="105"/>
      <c r="E77" s="105"/>
    </row>
    <row r="78" spans="1:5" s="46" customFormat="1" ht="62.4" hidden="1" customHeight="1">
      <c r="A78" s="7" t="s">
        <v>56</v>
      </c>
      <c r="B78" s="91" t="s">
        <v>16</v>
      </c>
      <c r="C78" s="105"/>
      <c r="D78" s="105"/>
      <c r="E78" s="105"/>
    </row>
    <row r="79" spans="1:5" s="106" customFormat="1" ht="46.4" hidden="1" customHeight="1">
      <c r="A79" s="52" t="s">
        <v>17</v>
      </c>
      <c r="B79" s="55" t="s">
        <v>18</v>
      </c>
      <c r="C79" s="47">
        <f>C80</f>
        <v>0</v>
      </c>
      <c r="D79" s="44">
        <v>0</v>
      </c>
      <c r="E79" s="44">
        <v>0</v>
      </c>
    </row>
    <row r="80" spans="1:5" s="46" customFormat="1" ht="63" hidden="1" customHeight="1">
      <c r="A80" s="7" t="s">
        <v>40</v>
      </c>
      <c r="B80" s="91" t="s">
        <v>19</v>
      </c>
      <c r="C80" s="44">
        <f>C81</f>
        <v>0</v>
      </c>
      <c r="D80" s="44">
        <v>0</v>
      </c>
      <c r="E80" s="44">
        <v>0</v>
      </c>
    </row>
    <row r="81" spans="1:5" s="46" customFormat="1" ht="70.400000000000006" hidden="1" customHeight="1">
      <c r="A81" s="7" t="s">
        <v>41</v>
      </c>
      <c r="B81" s="91" t="s">
        <v>21</v>
      </c>
      <c r="C81" s="44">
        <v>0</v>
      </c>
      <c r="D81" s="44">
        <v>0</v>
      </c>
      <c r="E81" s="44">
        <v>0</v>
      </c>
    </row>
    <row r="83" spans="1:5">
      <c r="A83" s="107"/>
    </row>
  </sheetData>
  <mergeCells count="6">
    <mergeCell ref="D6:E6"/>
    <mergeCell ref="C1:E1"/>
    <mergeCell ref="A2:A3"/>
    <mergeCell ref="C2:E2"/>
    <mergeCell ref="A4:E4"/>
    <mergeCell ref="A5:E5"/>
  </mergeCells>
  <printOptions horizontalCentered="1"/>
  <pageMargins left="0.70866141732283472" right="0.31496062992125984" top="0.23622047244094491" bottom="0.23622047244094491" header="0.31496062992125984" footer="0.31496062992125984"/>
  <pageSetup paperSize="9" scale="76" fitToHeight="3" orientation="portrait" horizontalDpi="4294967295" verticalDpi="4294967295"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6328125" style="1" customWidth="1"/>
    <col min="6" max="16384" width="8.54296875" style="1"/>
  </cols>
  <sheetData>
    <row r="1" spans="1:5" ht="75.900000000000006" customHeight="1">
      <c r="C1" s="128" t="s">
        <v>107</v>
      </c>
      <c r="D1" s="128"/>
      <c r="E1" s="128"/>
    </row>
    <row r="2" spans="1:5" ht="93" customHeight="1">
      <c r="A2" s="129"/>
      <c r="B2" s="20"/>
      <c r="C2" s="128" t="s">
        <v>103</v>
      </c>
      <c r="D2" s="128"/>
      <c r="E2" s="128"/>
    </row>
    <row r="3" spans="1:5" ht="0.65" hidden="1" customHeight="1">
      <c r="A3" s="129"/>
      <c r="B3" s="20"/>
      <c r="C3" s="34"/>
      <c r="D3" s="34"/>
      <c r="E3" s="34"/>
    </row>
    <row r="4" spans="1:5" ht="22.4" customHeight="1">
      <c r="A4" s="130" t="s">
        <v>0</v>
      </c>
      <c r="B4" s="130"/>
      <c r="C4" s="130"/>
      <c r="D4" s="130"/>
      <c r="E4" s="130"/>
    </row>
    <row r="5" spans="1:5" ht="20.9" customHeight="1">
      <c r="A5" s="130" t="s">
        <v>77</v>
      </c>
      <c r="B5" s="130"/>
      <c r="C5" s="130"/>
      <c r="D5" s="130"/>
      <c r="E5" s="130"/>
    </row>
    <row r="6" spans="1:5">
      <c r="A6" s="21"/>
      <c r="B6" s="22"/>
      <c r="C6" s="35"/>
      <c r="D6" s="127" t="s">
        <v>100</v>
      </c>
      <c r="E6" s="127"/>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121</v>
      </c>
      <c r="C39" s="40">
        <v>44100000</v>
      </c>
      <c r="D39" s="40">
        <v>0</v>
      </c>
      <c r="E39" s="40">
        <v>0</v>
      </c>
    </row>
    <row r="40" spans="1:5" s="12" customFormat="1" ht="101" customHeight="1">
      <c r="A40" s="6" t="s">
        <v>109</v>
      </c>
      <c r="B40" s="2" t="s">
        <v>116</v>
      </c>
      <c r="C40" s="40">
        <v>18396740</v>
      </c>
      <c r="D40" s="40">
        <v>0</v>
      </c>
      <c r="E40" s="40">
        <v>0</v>
      </c>
    </row>
    <row r="41" spans="1:5" s="12" customFormat="1" ht="95" customHeight="1">
      <c r="A41" s="6" t="s">
        <v>110</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25" customHeight="1">
      <c r="A43" s="6" t="s">
        <v>104</v>
      </c>
      <c r="B43" s="2" t="s">
        <v>119</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45" t="s">
        <v>115</v>
      </c>
      <c r="B45" s="2" t="s">
        <v>120</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 руб</vt:lpstr>
      <vt:lpstr>рублей</vt:lpstr>
      <vt:lpstr>' руб'!Заголовки_для_печати</vt:lpstr>
      <vt:lpstr>'тыс . руб'!Заголовки_для_печати</vt:lpstr>
      <vt:lpstr>' руб'!Область_печати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2024-06-27T11:40:24Z</dcterms:modified>
</cp:coreProperties>
</file>